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mc:AlternateContent xmlns:mc="http://schemas.openxmlformats.org/markup-compatibility/2006">
    <mc:Choice Requires="x15">
      <x15ac:absPath xmlns:x15ac="http://schemas.microsoft.com/office/spreadsheetml/2010/11/ac" url="C:\Users\kiana.jackson\Downloads\"/>
    </mc:Choice>
  </mc:AlternateContent>
  <xr:revisionPtr revIDLastSave="0" documentId="13_ncr:1_{3BE74494-E956-453D-832F-58467E0B4028}" xr6:coauthVersionLast="47" xr6:coauthVersionMax="47" xr10:uidLastSave="{00000000-0000-0000-0000-000000000000}"/>
  <bookViews>
    <workbookView xWindow="-110" yWindow="-110" windowWidth="19420" windowHeight="11020" tabRatio="900" firstSheet="8" activeTab="1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Rpt - AL ADL" sheetId="8" r:id="rId10"/>
    <sheet name="Rpt - IP FR" sheetId="31" r:id="rId11"/>
    <sheet name="Rpt - OP FR Office Visits" sheetId="32" r:id="rId12"/>
    <sheet name="Rpt - OP FR Other" sheetId="36" r:id="rId13"/>
    <sheet name="Rpt - EC FR" sheetId="33" r:id="rId14"/>
    <sheet name="Rpt Rx FR" sheetId="34" r:id="rId15"/>
    <sheet name="Rpt - IP QTL" sheetId="26" r:id="rId16"/>
    <sheet name="Rpt - OP QTL" sheetId="27" r:id="rId17"/>
    <sheet name="Rpt - EC QTL" sheetId="28" r:id="rId18"/>
    <sheet name="Rpt - Rx QTL" sheetId="35" r:id="rId19"/>
    <sheet name="Rpt - NQTL 1a" sheetId="13" r:id="rId20"/>
    <sheet name="Rpt - NQTL 1b" sheetId="14" r:id="rId21"/>
    <sheet name="Rpt - NQTL 1c" sheetId="15" r:id="rId22"/>
    <sheet name="Rpt - NQTL 2" sheetId="16" r:id="rId23"/>
    <sheet name="Rpt - NQTL 3" sheetId="17" r:id="rId24"/>
    <sheet name="Rpt - NQTL 4" sheetId="18" r:id="rId25"/>
    <sheet name="Rpt - NQTL 5" sheetId="19" r:id="rId26"/>
    <sheet name="Certification Stmt" sheetId="20" r:id="rId27"/>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H98" i="33"/>
  <c r="H100" i="33" s="1"/>
  <c r="G98" i="33"/>
  <c r="G100" i="33" s="1"/>
  <c r="F98" i="33"/>
  <c r="F100" i="33" s="1"/>
  <c r="E98" i="33"/>
  <c r="E100" i="33" s="1"/>
  <c r="D98" i="33"/>
  <c r="D100" i="33" s="1"/>
  <c r="H77" i="33"/>
  <c r="H79" i="33" s="1"/>
  <c r="G77" i="33"/>
  <c r="G79" i="33" s="1"/>
  <c r="F77" i="33"/>
  <c r="F79" i="33" s="1"/>
  <c r="E77" i="33"/>
  <c r="E79" i="33" s="1"/>
  <c r="D77" i="33"/>
  <c r="D79" i="33" s="1"/>
  <c r="G101" i="33" l="1"/>
  <c r="G102" i="33" s="1"/>
  <c r="G103" i="33" s="1"/>
  <c r="C180" i="33" s="1"/>
  <c r="G80" i="33"/>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F175" i="36" s="1"/>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4" i="36" l="1"/>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23" i="32" l="1"/>
  <c r="H125" i="32" s="1"/>
  <c r="G123" i="32"/>
  <c r="G125" i="32" s="1"/>
  <c r="F123" i="32"/>
  <c r="F125" i="32" s="1"/>
  <c r="E123" i="32"/>
  <c r="E125" i="32" s="1"/>
  <c r="D123" i="32"/>
  <c r="D125" i="32" s="1"/>
  <c r="H102" i="32"/>
  <c r="H104" i="32" s="1"/>
  <c r="G102" i="32"/>
  <c r="G104" i="32" s="1"/>
  <c r="F102" i="32"/>
  <c r="F104" i="32" s="1"/>
  <c r="E102" i="32"/>
  <c r="E104" i="32" s="1"/>
  <c r="D102" i="32"/>
  <c r="D104" i="32" s="1"/>
  <c r="H81" i="32"/>
  <c r="H83" i="32" s="1"/>
  <c r="G81" i="32"/>
  <c r="G83" i="32" s="1"/>
  <c r="F81" i="32"/>
  <c r="F83" i="32" s="1"/>
  <c r="E81" i="32"/>
  <c r="E83" i="32" s="1"/>
  <c r="D81" i="32"/>
  <c r="D83"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5" i="32" l="1"/>
  <c r="E106" i="32" s="1"/>
  <c r="E107" i="32" s="1"/>
  <c r="F126" i="32"/>
  <c r="F127" i="32" s="1"/>
  <c r="F128" i="32" s="1"/>
  <c r="G84" i="32"/>
  <c r="G85" i="32" s="1"/>
  <c r="E84" i="32"/>
  <c r="E85" i="32" s="1"/>
  <c r="E86" i="32" s="1"/>
  <c r="F105" i="32"/>
  <c r="F106" i="32" s="1"/>
  <c r="F107" i="32" s="1"/>
  <c r="H105" i="32"/>
  <c r="H106" i="32" s="1"/>
  <c r="H107" i="32" s="1"/>
  <c r="G126" i="32"/>
  <c r="G127" i="32" s="1"/>
  <c r="G105" i="32"/>
  <c r="G106" i="32" s="1"/>
  <c r="H126" i="32"/>
  <c r="H127" i="32" s="1"/>
  <c r="H128" i="32" s="1"/>
  <c r="F84" i="32"/>
  <c r="F85" i="32" s="1"/>
  <c r="F86" i="32" s="1"/>
  <c r="E126" i="32"/>
  <c r="E127" i="32" s="1"/>
  <c r="E128" i="32" s="1"/>
  <c r="H84" i="32"/>
  <c r="H85" i="32" s="1"/>
  <c r="H86"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7" i="32"/>
  <c r="C184" i="32"/>
  <c r="G105" i="31"/>
  <c r="C180" i="31"/>
  <c r="G84" i="31"/>
  <c r="C173" i="31"/>
  <c r="G128" i="32"/>
  <c r="C194" i="32"/>
  <c r="G86" i="32"/>
  <c r="C175"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200" i="32"/>
  <c r="E191" i="32"/>
  <c r="E181" i="32"/>
  <c r="E205" i="32"/>
  <c r="E172" i="32"/>
  <c r="E165" i="32"/>
  <c r="F163" i="32" s="1"/>
  <c r="E156" i="32"/>
  <c r="F153" i="32" s="1"/>
  <c r="H60" i="32"/>
  <c r="H62" i="32" s="1"/>
  <c r="G60" i="32"/>
  <c r="G62" i="32" s="1"/>
  <c r="F60" i="32"/>
  <c r="F62" i="32" s="1"/>
  <c r="E60" i="32"/>
  <c r="E62" i="32" s="1"/>
  <c r="D60" i="32"/>
  <c r="D62" i="32" s="1"/>
  <c r="G20" i="32"/>
  <c r="G15" i="32"/>
  <c r="G13" i="32"/>
  <c r="G11" i="32"/>
  <c r="C5" i="32"/>
  <c r="E192" i="31"/>
  <c r="E184" i="31"/>
  <c r="E177" i="31"/>
  <c r="F76" i="35" l="1"/>
  <c r="F75" i="35"/>
  <c r="F74" i="35"/>
  <c r="F194" i="32"/>
  <c r="F196" i="32"/>
  <c r="F197" i="32"/>
  <c r="F185" i="32"/>
  <c r="F188" i="32"/>
  <c r="F189" i="32"/>
  <c r="F187" i="32"/>
  <c r="F178" i="32"/>
  <c r="F179" i="32"/>
  <c r="F79" i="35"/>
  <c r="F183" i="34"/>
  <c r="F184" i="32"/>
  <c r="F180" i="34"/>
  <c r="F193" i="34"/>
  <c r="F191" i="34"/>
  <c r="F194" i="34"/>
  <c r="F176" i="31"/>
  <c r="F189" i="33"/>
  <c r="F180" i="31"/>
  <c r="F176" i="32"/>
  <c r="F177" i="32"/>
  <c r="F175" i="32"/>
  <c r="F167" i="34"/>
  <c r="F185" i="34"/>
  <c r="F182" i="34"/>
  <c r="F172" i="33"/>
  <c r="F181" i="34"/>
  <c r="F173" i="31"/>
  <c r="F188" i="31"/>
  <c r="F187" i="31"/>
  <c r="F170" i="32"/>
  <c r="F168" i="32"/>
  <c r="F171" i="32"/>
  <c r="F169" i="32"/>
  <c r="F195" i="32"/>
  <c r="F181" i="33"/>
  <c r="F181" i="31"/>
  <c r="F184" i="34"/>
  <c r="F189" i="34"/>
  <c r="F192" i="34"/>
  <c r="F180" i="32"/>
  <c r="F190" i="32"/>
  <c r="F186" i="32"/>
  <c r="F198"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63" i="32"/>
  <c r="G64" i="32" s="1"/>
  <c r="C168" i="32" s="1"/>
  <c r="F154" i="32"/>
  <c r="F151" i="32"/>
  <c r="F160" i="32"/>
  <c r="F152" i="32"/>
  <c r="F161" i="32"/>
  <c r="E63" i="32"/>
  <c r="E64" i="32" s="1"/>
  <c r="C150" i="32" s="1"/>
  <c r="F150" i="32"/>
  <c r="F155" i="32"/>
  <c r="F164" i="32"/>
  <c r="F63" i="32"/>
  <c r="F64" i="32" s="1"/>
  <c r="F65" i="32" s="1"/>
  <c r="F162" i="32"/>
  <c r="F159" i="32"/>
  <c r="F204" i="32"/>
  <c r="H63" i="32"/>
  <c r="H64" i="32" s="1"/>
  <c r="F203" i="32"/>
  <c r="G103" i="34" l="1"/>
  <c r="C180" i="34"/>
  <c r="G124" i="34"/>
  <c r="C189" i="34"/>
  <c r="C102" i="35"/>
  <c r="C84" i="35"/>
  <c r="C164" i="33"/>
  <c r="G55" i="35"/>
  <c r="E55" i="35"/>
  <c r="G82" i="34"/>
  <c r="F103" i="34"/>
  <c r="E103" i="34"/>
  <c r="C164" i="34"/>
  <c r="C146" i="34"/>
  <c r="C198" i="34"/>
  <c r="C155" i="34"/>
  <c r="G61" i="33"/>
  <c r="H61" i="33"/>
  <c r="C155" i="33"/>
  <c r="F61" i="33"/>
  <c r="E61" i="33"/>
  <c r="C146" i="33"/>
  <c r="G65" i="32"/>
  <c r="C159" i="32"/>
  <c r="E65" i="32"/>
  <c r="H65" i="32"/>
  <c r="C203"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<sst xmlns="http://schemas.openxmlformats.org/spreadsheetml/2006/main" count="2201" uniqueCount="699">
  <si>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</si>
  <si>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</si>
  <si>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</si>
  <si>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</si>
  <si>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</si>
  <si>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</si>
  <si>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</si>
  <si>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</si>
  <si>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</si>
  <si>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</si>
  <si>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</si>
  <si>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</si>
  <si>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</si>
  <si>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</si>
  <si>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</si>
  <si>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</si>
  <si>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</si>
  <si>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</si>
  <si>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</si>
  <si>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</si>
  <si>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</si>
  <si>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</si>
  <si>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</si>
  <si>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</si>
  <si>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</si>
  <si>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</si>
  <si>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</si>
  <si>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</si>
  <si>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</si>
  <si>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</si>
  <si>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</si>
  <si>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</si>
  <si>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</si>
  <si>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</si>
  <si>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</si>
  <si>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</si>
  <si>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</si>
  <si>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</si>
  <si>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</si>
  <si>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</si>
  <si>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</si>
  <si>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</si>
  <si>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</si>
  <si>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</si>
  <si>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</si>
  <si>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</si>
  <si>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</si>
  <si>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</si>
  <si>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</si>
  <si>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</si>
  <si>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</si>
  <si>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</si>
  <si>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</si>
  <si>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</si>
  <si>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</si>
  <si>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</si>
  <si>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</si>
  <si>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</si>
  <si>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</si>
  <si>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</si>
  <si>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</si>
  <si>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</si>
  <si>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</si>
  <si>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</si>
  <si>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</si>
  <si>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</si>
  <si>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</si>
  <si>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</si>
  <si>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</si>
  <si>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</si>
  <si>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</si>
  <si>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</si>
  <si>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</si>
  <si>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</si>
  <si>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</si>
  <si>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</si>
  <si>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</si>
  <si>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</si>
  <si>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</si>
  <si>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</si>
  <si>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</si>
  <si>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</si>
  <si>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</si>
  <si>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</si>
  <si>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</si>
  <si>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</si>
  <si>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</si>
  <si>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</si>
  <si>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</si>
  <si>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</si>
  <si>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</si>
  <si>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</si>
  <si>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</si>
  <si>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</si>
  <si>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</si>
  <si>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</si>
  <si>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</si>
  <si>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</si>
  <si>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</si>
  <si>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</si>
  <si>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</si>
  <si>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</si>
  <si>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</si>
  <si>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</si>
  <si>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</si>
  <si>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</si>
  <si>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</si>
  <si>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</si>
  <si>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</si>
  <si>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</si>
  <si>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</si>
  <si>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</si>
  <si>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</si>
  <si>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</si>
  <si>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</si>
  <si>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</si>
  <si>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</si>
  <si>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</si>
  <si>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</si>
  <si>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</si>
  <si>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</si>
  <si>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</si>
  <si>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</si>
  <si>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</si>
  <si>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</si>
  <si>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</si>
  <si>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</si>
  <si>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</si>
  <si>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</si>
  <si>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</si>
  <si>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</si>
  <si>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</si>
  <si>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</si>
  <si>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</si>
  <si>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</si>
  <si>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</si>
  <si>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</si>
  <si>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</si>
  <si>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</si>
  <si>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</si>
  <si>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</si>
  <si>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</si>
  <si>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</si>
  <si>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</si>
  <si>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</si>
  <si>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</si>
  <si>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</si>
  <si>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</si>
  <si>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</si>
  <si>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</si>
  <si>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</si>
  <si>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</si>
  <si>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</si>
  <si>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</si>
  <si>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</si>
  <si>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</si>
  <si>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</si>
  <si>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</si>
  <si>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</si>
  <si>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</si>
  <si>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</si>
  <si>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</si>
  <si>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</si>
  <si>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</si>
  <si>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</si>
  <si>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</si>
  <si>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</si>
  <si>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</si>
  <si>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</si>
  <si>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</si>
  <si>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</si>
  <si>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</si>
  <si>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</si>
  <si>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</si>
  <si>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</si>
  <si>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</si>
  <si>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</si>
  <si>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</si>
  <si>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</si>
  <si>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</si>
  <si>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</si>
  <si>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</si>
  <si>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</si>
  <si>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</si>
  <si>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</si>
  <si>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</si>
  <si>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</si>
  <si>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</si>
  <si>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</si>
  <si>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</si>
  <si>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</si>
  <si>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</si>
  <si>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</si>
  <si>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</si>
  <si>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</si>
  <si>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</si>
  <si>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</si>
  <si>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</si>
  <si>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</si>
  <si>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</si>
  <si>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</si>
  <si>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</si>
  <si>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</si>
  <si>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</si>
  <si>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</si>
  <si>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</si>
  <si>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</si>
  <si>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</si>
  <si>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</si>
  <si>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</si>
  <si>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</si>
  <si>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</si>
  <si>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</si>
  <si>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</si>
  <si>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</si>
  <si>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</si>
  <si>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</si>
  <si>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</si>
  <si>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</si>
  <si>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</si>
  <si>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</si>
  <si>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</si>
  <si>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</si>
  <si>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</si>
  <si>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</si>
  <si>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</si>
  <si>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</si>
  <si>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</si>
  <si>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</si>
  <si>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</si>
  <si>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</si>
  <si>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</si>
  <si>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</si>
  <si>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</si>
  <si>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</si>
  <si>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</si>
  <si>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</si>
  <si>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</si>
  <si>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</si>
  <si>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</si>
  <si>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</si>
  <si>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</si>
  <si>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</si>
  <si>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</si>
  <si>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</si>
  <si>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</si>
  <si>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</si>
  <si>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</si>
  <si>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</si>
  <si>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</si>
  <si>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</si>
  <si>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</si>
  <si>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</si>
  <si>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</si>
  <si>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</si>
  <si>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</si>
  <si>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</si>
  <si>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</si>
  <si>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</si>
  <si>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</si>
  <si>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</si>
  <si>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</si>
  <si>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</si>
  <si>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</si>
  <si>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</si>
  <si>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</si>
  <si>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</si>
  <si>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</si>
  <si>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</si>
  <si>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</si>
  <si>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</si>
  <si>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</si>
  <si>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</si>
  <si>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</si>
  <si>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</si>
  <si>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</si>
  <si>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</si>
  <si>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</si>
  <si>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</si>
  <si>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</si>
  <si>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</si>
  <si>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</si>
  <si>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</si>
  <si>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</si>
  <si>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</si>
  <si>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</si>
  <si>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</si>
  <si>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</si>
  <si>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</si>
  <si>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</si>
  <si>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</si>
  <si>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</si>
  <si>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</si>
  <si>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</si>
  <si>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</si>
  <si>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</si>
  <si>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</si>
  <si>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</si>
  <si>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</si>
  <si>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</si>
  <si>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</si>
  <si>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</si>
  <si>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</si>
  <si>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</si>
  <si>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</si>
  <si>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</si>
  <si>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</si>
  <si>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</si>
  <si>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</si>
  <si>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</si>
  <si>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</si>
  <si>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</si>
  <si>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</si>
  <si>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</si>
  <si>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</si>
  <si>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</si>
  <si>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</si>
  <si>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</si>
  <si>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</si>
  <si>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</si>
  <si>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</si>
  <si>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</si>
  <si>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</si>
  <si>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</si>
  <si>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</si>
  <si>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</si>
  <si>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</si>
  <si>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</si>
  <si>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</si>
  <si>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</si>
  <si>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</si>
  <si>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</si>
  <si>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</si>
  <si>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</si>
  <si>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</si>
  <si>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</si>
  <si>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</si>
  <si>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</si>
  <si>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</si>
  <si>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</si>
  <si>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</si>
  <si>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</si>
  <si>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</si>
  <si>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</si>
  <si>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</si>
  <si>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</si>
  <si>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</si>
  <si>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</si>
  <si>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</si>
  <si>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</si>
  <si>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</si>
  <si>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</si>
  <si>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</si>
  <si>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</si>
  <si>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</si>
  <si>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</si>
  <si>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</si>
  <si>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</si>
  <si>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</si>
  <si>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</si>
  <si>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</si>
  <si>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</si>
  <si>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</si>
  <si>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</si>
  <si>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</si>
  <si>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</si>
  <si>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</si>
  <si>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</si>
  <si>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</si>
  <si>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</si>
  <si>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</si>
  <si>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</si>
  <si>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</si>
  <si>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</si>
  <si>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</si>
  <si>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</si>
  <si>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</si>
  <si>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</si>
  <si>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</si>
  <si>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</si>
  <si>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</si>
  <si>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</si>
  <si>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</si>
  <si>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</si>
  <si>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</si>
  <si>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</si>
  <si>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</si>
  <si>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</si>
  <si>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</si>
  <si>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</si>
  <si>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</si>
  <si>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</si>
  <si>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</si>
  <si>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</si>
  <si>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</si>
  <si>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</si>
  <si>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</si>
  <si>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</si>
  <si>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</si>
  <si>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</si>
  <si>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</si>
  <si>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</si>
  <si>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</si>
  <si>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</si>
  <si>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</si>
  <si>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</si>
  <si>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</si>
  <si>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</si>
  <si>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</si>
  <si>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</si>
  <si>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</si>
  <si>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</si>
  <si>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</si>
  <si>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</si>
  <si>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</si>
  <si>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</si>
  <si>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</si>
  <si>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</si>
  <si>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</si>
  <si>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</si>
  <si>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</si>
  <si>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</si>
  <si>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</si>
  <si>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</si>
  <si>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</si>
  <si>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</si>
  <si>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</si>
  <si>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</si>
  <si>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</si>
  <si>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</si>
  <si>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</si>
  <si>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</si>
  <si>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</si>
  <si>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</si>
  <si>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</si>
  <si>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</si>
  <si>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</si>
  <si>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</si>
  <si>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</si>
  <si>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</si>
  <si>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</si>
  <si>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</si>
  <si>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</si>
  <si>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</si>
  <si>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</si>
  <si>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</si>
  <si>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</si>
  <si>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</si>
  <si>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</si>
  <si>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</si>
  <si>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</si>
  <si>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</si>
  <si>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</si>
  <si>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</si>
  <si>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</si>
  <si>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</si>
  <si>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</si>
  <si>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</si>
  <si>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</si>
  <si>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</si>
  <si>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</si>
  <si>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July 1, 2019-June 30, 2020</t>
  </si>
  <si>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</si>
  <si>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</si>
  <si>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</si>
  <si>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</si>
  <si>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</si>
  <si>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</si>
  <si>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</si>
  <si>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</si>
  <si>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</si>
  <si>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</si>
  <si>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</si>
  <si>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</si>
  <si>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</si>
  <si>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</si>
  <si>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</si>
  <si>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</si>
  <si>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</si>
  <si>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 xml:space="preserve">Reporting Period: </t>
    </r>
    <r>
      <rPr>
        <sz val="11"/>
        <color theme="1"/>
        <rFont val="Calibri"/>
        <family val="2"/>
        <scheme val="minor"/>
      </rPr>
      <t>Georgia Families MHPAEA compliance reporting aligns with the state fiscal year of the contract period, which is July 1 to June 30. The initial year of reporting will be for the period of July 1, 2019 to June 30, 2020. Annual reporting requirements will be communicated thereafter.</t>
    </r>
  </si>
  <si>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</si>
  <si>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</si>
  <si>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</si>
  <si>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</si>
  <si>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</si>
  <si>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</si>
  <si>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</si>
  <si>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</si>
  <si>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</si>
  <si>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</si>
  <si>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</si>
  <si>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</si>
  <si>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</si>
  <si>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</si>
  <si>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</si>
  <si>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</si>
  <si>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</si>
  <si>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</si>
  <si>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</si>
  <si>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</si>
  <si>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</si>
  <si>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</si>
  <si>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</si>
  <si>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</si>
  <si>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</si>
  <si>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</si>
  <si>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</si>
  <si>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</si>
  <si>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</si>
  <si>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</si>
  <si>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</si>
  <si>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</si>
  <si>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</si>
  <si>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</si>
  <si>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</si>
  <si>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</si>
  <si>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</si>
  <si>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</si>
  <si>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</si>
  <si>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</si>
  <si>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</si>
  <si>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r>
      <rPr>
        <sz val="11"/>
        <color theme="1"/>
        <rFont val="Calibri"/>
        <family val="2"/>
        <scheme val="minor"/>
      </rPr>
      <t xml:space="preserve">
</t>
    </r>
  </si>
  <si>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</si>
  <si>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</si>
  <si>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</si>
  <si>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</si>
  <si>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</si>
  <si>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</si>
  <si>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</si>
  <si>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</si>
  <si>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</si>
  <si>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</si>
  <si>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</si>
  <si>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</si>
  <si>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</si>
  <si>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</si>
  <si>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</si>
  <si>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</si>
  <si>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</si>
  <si>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</si>
  <si>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</si>
  <si>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</si>
  <si>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</si>
  <si>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</si>
  <si>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</si>
  <si>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</si>
  <si>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</si>
  <si>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</si>
  <si>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</si>
  <si>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</si>
  <si>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</si>
  <si>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</si>
  <si>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</si>
  <si>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</si>
  <si>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</si>
  <si>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</si>
  <si>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</si>
  <si>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</si>
  <si>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</si>
  <si>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</si>
  <si>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</si>
  <si>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</si>
  <si>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</si>
  <si>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</si>
  <si>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</si>
  <si>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</si>
  <si>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</si>
  <si>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</si>
  <si>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</si>
  <si>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</si>
  <si>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</si>
  <si>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</si>
  <si>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</si>
  <si>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</si>
  <si>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</si>
  <si>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rPr>
        <b/>
        <sz val="11"/>
        <rFont val="Calibri"/>
        <family val="2"/>
        <scheme val="minor"/>
      </rPr>
      <t>Submission:</t>
    </r>
    <r>
      <rPr>
        <sz val="11"/>
        <rFont val="Calibri"/>
        <family val="2"/>
        <scheme val="minor"/>
      </rPr>
      <t xml:space="preserve"> Health plans will be given until November 1, 2021 to complete the initial period's reporting tools, with FY2021 reports being scheduled shortly after, and then October 30 in future annual reports. Health plans will submit the completed reporting tool in Excel format to Myers and Stauffer, using the Secure File Transfer Protocol (SFTP) site. A separate completed tool must be submitted for each benefit package serviced by the health plan (e.g., Title XIX Children, Title XIX Adult, and Title XIX FC/AA). Save each file with the file name convention of </t>
    </r>
    <r>
      <rPr>
        <b/>
        <sz val="11"/>
        <rFont val="Calibri"/>
        <family val="2"/>
        <scheme val="minor"/>
      </rPr>
      <t xml:space="preserve">GA_[CMO]_MHPAEA_[Benefit Package]_[Report Period FY End]_[Submission Date as YYYYMMDD].xlsx
     </t>
    </r>
    <r>
      <rPr>
        <i/>
        <sz val="11"/>
        <rFont val="Calibri"/>
        <family val="2"/>
        <scheme val="minor"/>
      </rPr>
      <t>For Instance: GA_AG_MHPAEA_TitleXIXAdult_2020_20210731.xlsx</t>
    </r>
  </si>
  <si>
    <t>IP Hospital Services - $12.50 co-pay</t>
  </si>
  <si>
    <t>IP Hopital Service - $12.50 Co-pay</t>
  </si>
  <si>
    <t xml:space="preserve">Pregnant women; Nursing home residents; members enrolled in breast and cervical program, hospice care; Family Planning members;  </t>
  </si>
  <si>
    <t>Ambulatory Surgical Centers - $3</t>
  </si>
  <si>
    <t>FQHC/RHC - $2</t>
  </si>
  <si>
    <t>Out-Patient Non-Emergent Hospital Visits - $3</t>
  </si>
  <si>
    <t xml:space="preserve">Oral Maxillofacial Surgery - based on cost of service </t>
  </si>
  <si>
    <t xml:space="preserve">FQHC/Rural Health </t>
  </si>
  <si>
    <t xml:space="preserve">Out-patient Non-Emergency Hospital Visits </t>
  </si>
  <si>
    <t>Preferred Drugs</t>
  </si>
  <si>
    <t>Non-Preferred Drugs</t>
  </si>
  <si>
    <t>Preferred Drugs co-pay = $.50</t>
  </si>
  <si>
    <t>Non-Preferred Drug - Cost of Drug: $10 or less = $.50 co-pay</t>
  </si>
  <si>
    <t>Non-Preferred Drug - Cost of Drug: $10.01-$25 = $1 co-pay</t>
  </si>
  <si>
    <t>Non-Preferred Drug - Cost of Drug: $25.01-$50 = $2 co-pay</t>
  </si>
  <si>
    <t>Non-Preferred Drug - Cost of Drug: More than $50.01 = $3 co-pay</t>
  </si>
  <si>
    <t>Populations excluded: pregnant women; nursing home residents; hospice care members; preventative care services (breast and cervical cancer); P4HB members.</t>
  </si>
  <si>
    <t>Physician Services $10.00 or Less - $0.50</t>
  </si>
  <si>
    <t>Physician Services $10.01 - $25.00 - $1.00</t>
  </si>
  <si>
    <t>Physician Services $25.01 - $50.00 - $2.00</t>
  </si>
  <si>
    <t>Physician Services $50.01 or more - $3.00</t>
  </si>
  <si>
    <t>ASC</t>
  </si>
  <si>
    <t>Please note: co-pays were waived during part of SFY 2020 due to COVID, and the payments subject to co-pays reflects this.</t>
  </si>
  <si>
    <t>inpatient hospital services</t>
  </si>
  <si>
    <t>physician services</t>
  </si>
  <si>
    <t>Prior Authorization (PA) means a review process that requires the provider or practitioner to make a formal medical necessity request to the Plan prior to the service being rendered in order for the service to be eligible for reimbursement. Upon receipt, the prior authorization request is screened for eligibility and benefit coverage, and the clinical information submitted is assessed for medical necessity and appropriateness of the health care services proposed, including the setting in which the proposed care will take place, according to the Plan’s Medical Necessity criteria or guidelines for the requested service. The Prior Authorization and Pre-Certification process requires that the provider or practitioner make a formal request to the plan prior to services being rendered. Upon receipt, the prior authorization request is screened for eligibility, benefit coverage, and assessed for medical necessity and appropriateness of the health services proposed, including the setting in which the proposed care will take place. Prior Authorization and/or Pre-Certification is required for all non-emergent and non-urgent inpatient admissions except for normal newborn deliveries.
Peach State’s Medical Director and Vice President of Medical Management review Prior Authorization requirements regularly, in conjunction with Centene Corporate Medical Management, to determine if any services should be added or removed from the list of Prior Authorization.  Such decisions will be based on Peach State program requirements to meet Federal or State regulatory requirements.  Practitioners will be appropriately notified when such modification occur.  
Peach State and Network Providers (except Pharmacy Providers) use DCH’s central Prior Authorization Portal for communicating Prior Authorization and Pre-Certification requests and their disposition, as applicable.
Level I review is conducted on covered medical benefits by a utilization review nurse or other qualified health professional who has been appropriately trained in the principles, procedures, and standards of utilization and medical necessity review.
Level II review is conducted on a case-by-case basis by an appropriately licensed practitioner or other health care professional as appropriate.
All Level II reviews shall be conducted with consideration given to continuity of care, individual member needs at the time of the request and the local delivery system available for care
Upon any Adverse Benefit Determination for medical or behavioral health services a written notification, at a minimum, will be communicated to the member and treating / attending practitioner. Adverse determinations include both medical necessity and benefit denials. All Adverse Benefit Determinations meet state contract and Code of Federal Regulations (CFR) requirements.
Source: GA.UM.01 UM Program Description</t>
  </si>
  <si>
    <t>Same as M/S</t>
  </si>
  <si>
    <t>Same as Inpatient</t>
  </si>
  <si>
    <t>N/A</t>
  </si>
  <si>
    <t xml:space="preserve">No instances of non-compliance were identified.
DENIALS/ LETTERS 
The denial rates for standard PA requests were comparable for med/surg compared to BH.  The denial rates for PA requests for expedited were higher for BH (16.7 %) than med/surg outpatient (3.5 %).  
Variance can be attributed to auto approvals.  
The denial letter notifications for standard requests were comparable between med/surg (98%) and BH (97%).  For urgent requests, the results were lower for med/surg (88%) than BH (100%).  
INTERRATER RELIABILITY 
The IRR scores for both medical and behavioral health were above the 90% threshold.  
AUDITS 
The audit scores for MH/SUD reviews both medical and behavioral health were above the 90% threshold.  </t>
  </si>
  <si>
    <t xml:space="preserve">Auto approvals are implemented as per the State of Emergency directive due to flooding on 3.5.2020 and COVID 19 waivers 1135, 1115(a), and Appendix K.  </t>
  </si>
  <si>
    <t xml:space="preserve">Peach State Health Plan covers the transport to the emergency receiving facility and the first day of admission, in which, members are referred for inpatient mental health services due to the initiation of a 1013 certificate.
Auto approvals are implemented as per the State of Emergency directive due to flooding on 3.5.2020 and COVID 19 waivers 1135, 1115(a), and Appendix K. </t>
  </si>
  <si>
    <t xml:space="preserve">For members transitioning to the health plan, prior authorized covered services will be authorized for members with Special Health Care Needs (SHCN) for 90 days or until the member may be reasonably transferred without disruption, whichever is less.
Auto approvals as per the State of Emergency directive due to flooding on 3.5.2020 and COVID 19 waivers 1135, 1115(a), and Appendix K.  </t>
  </si>
  <si>
    <t xml:space="preserve">Same as for M/S with additional of covered outpatient services: Twelve (12) or more outpatient therapy/counseling services will be covered without a preauthorization.  Additional therapy/counseling services will require a preauthorization.
Auto approvals as per the State of Emergency directive due to flooding on 3.5.2020 and COVID 19 waivers 1135, 1115(a), and Appendix K.  </t>
  </si>
  <si>
    <t>GA.UM.01.01 Covered Benefits and Services
GA.UM.25 Court Ordered Services and Involuntary Admissions (1013 Certificate)
GA.UM.16.01 Transition of Care
GA State of Emergency due to Flooding 3.5.20
State of Georgia 1135 Waiver
State of Georgia COVID 1115(a)
Appendix K Approval</t>
  </si>
  <si>
    <t xml:space="preserve">Audits
PA Denial Rates
</t>
  </si>
  <si>
    <t>No instances of non-compliance were identified.</t>
  </si>
  <si>
    <t>Peach State utilizes InterQual criteria for all inpatient M/S benefits for which they are available. InterQual criteria are nationally recognized, evidence-based standards of care and include input from recognized medical experts. 
The Plan also uses InterQual’s Level of Care and Care Planning Criteria for Subacute/SNF and Residential/PRTF.   
Peach State also utilizes medical and behavioral health policies and State of Georgia and/or Regulatory guidelines, as applicable. 
UM criteria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t>
  </si>
  <si>
    <t xml:space="preserve">The Plan uses InterQual’s Level of Care and Care Planning Criteria for Home Care, Durable Medical Equipment, Outpatient Therapy, Procedures.  
Peach State also utilizes medical policies and State of Georgia and/or Regulatory guidelines, as applicable. </t>
  </si>
  <si>
    <t xml:space="preserve">The Plan uses InterQual’s Level of Care and Care Planning Criteria for Partial Hospitalization, and Intensive Outpatient Programs. 
The Plan uses state-specific medical necessity for home and community based services and autism spectrum disorder to determine medical necessity and appropriateness of care. </t>
  </si>
  <si>
    <t xml:space="preserve">GA.UM.01. Utilization Management Program Description
2020 UM Program Description
Behavioral Health Provider Quick Reference Guide
PSHP GA Prior Authorization Guidelines
CP.CPC.05 Medical Necessity Criteria
DBHDD Provider Manual 
GA.MEDM.02 Autism Spectrum Disorders
</t>
  </si>
  <si>
    <t>PA Clinical Care Guidelines are applied as part of the PA process described in row 1 above. Therefore the data cited for PA denial rates, Inter-rater reliability scores for PA reviewers, and Audit Scores are also applicable to this row. No additional analyses are performed for Clinical Care Guidelines.</t>
  </si>
  <si>
    <t xml:space="preserve">The plan utilizes clinical policies in the review of procedures (pain management, breast reduction) and some DME (wheelchairs, oxygen). </t>
  </si>
  <si>
    <t xml:space="preserve">The plan utilizes a specific medical policy for the review of ABA services developed in accordance with the DCH Manual.  </t>
  </si>
  <si>
    <t>Audit Scores</t>
  </si>
  <si>
    <t xml:space="preserve">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
 Concurrent review for inpatient hospitalization is conducted throughout the inpatient stay, with each hospital day approved based on review of the patient’s condition and evaluation of medical necessity. If at any time, services cease to meet inpatient or ambulatory criteria, discharge criteria are met and/or alternative care options exist, the utilization review nurse or other qualified healthcare professional contacts the attending physician and obtains additional information to justify the continuation services. When the medical necessity for the case cannot be determined, the case is referred to the Medical Director for review.
Concurrent review was lifted for most of the benefits during the COVID-19 Public Health Emergency.  
Source: GA.UM.01 UM Program Description
</t>
  </si>
  <si>
    <t>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t>
  </si>
  <si>
    <t>Concurrent review was lifted for most of the benefits during the COVID-19 Public Health Emergency.  
Denial Rates
Concurrent review authorization denial rates were analyzed in the inpatient and outpatient classifications to determine comparability between M/S and MH/SUD services.  
Concurrent
Authorization Type: Medical Inpatient Medical Outpatient Behavioral Health Inpatient Behavioral Health Outpatient PRTF
Compliant 22,009 24 5,071 472 287
Out of TAT 822 26 65 9 6
Total 22,831 50 5,136 481 293
 % In Compliance  96.4% 48.0% 98.7% 98.1% 98.0%
 # Authorized  22,386 49 4,724 423 242
 # Denied  445 1 412 58 51
 % Denied  1.9% 2.0% 8.0% 12.1% 17.4%
DENIAL LETTERS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PSHP evaluates compliance with the timely notification of adverse determinations yielding the following results for July 1, 2019- June 30,2020: 
M/S Denial letter notification compliance rate:
Average concurrent rate: 81%
MH/SUD Denial letter notification compliance rate:
Average concurrent rate: 95%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M/S Inter-rate reliability scores for CCR reviewers: 
Average IRR score:97.9 
Number of Reviewers:30
MH/SUD Inter-rate reliability scores for CCR reviewers: 
Average IRR score:95.6 
Number of Reviewers:6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M/S Internal audits scores:
Average audit scores: 98.6
MH/SUD Internal audits scores:
Average audit scores: 95.2</t>
  </si>
  <si>
    <t>• 2020 Medicaid Member Handbook
• Medicaid Provider Handbook October 2020
• GA.UM.01. Utilization Management Program Description
• 2020 UM Program Description
• GA.UM.05 Timeliness of UM Decisions and Notifications
• GA.UM.07 Benefit Determination (Denial Notices)
• CP.CPC.05 Medical Necessity Criteria
• GA.UM.01.01 Covered Benefits and Services</t>
  </si>
  <si>
    <t xml:space="preserve">No instances of non-compliance were identified.  
DENIALS/ LETTERS: 
The denial rates for concurrent requests were higher for BH/SUD compared to Med/Surg.  The variance is related to the 17.4% denial rate for PRTF,  increased volume of BH Outpatient Concurrent review services compared to med/surg, and partial approvals for behavioral health inpatient care.  Concurrent review authorizations were suspended for both med/surg and BH through most of the review period- not including PRTF.  
Compliance with denial letter notifications was higher for BH/SUD (95%) compared to med/surg (81%).  
INTERRATER RELIABILITY 
The IRR scores for both medical and behavioral health were above the 90% threshold.  
AUDITS
The audit scores for both medical and behavioral health were above the 90% threshold.  </t>
  </si>
  <si>
    <t xml:space="preserve">Auto approvals as per the State of Emergency directive due to flooding on 3.5.2020 and COVID 19 waivers 1135, 1115(a), and Appendix K.  </t>
  </si>
  <si>
    <t xml:space="preserve">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flooding on 3.5.2020 and COVID 19 waivers 1135, 1115(a), and Appendix K.  </t>
  </si>
  <si>
    <t xml:space="preserve"> Auto approvals as per the State of Emergency directive due to flooding on 3.5.2020 and COVID 19 waivers 1135, 1115(a), and Appendix K.  </t>
  </si>
  <si>
    <t xml:space="preserve">• GA.UM.25 Court Ordered Services and Involuntary Admissions (1013 Certificate)
• GA State of Emergency due to Flooding 3.5.20
• State of Georgia 1135 Waiver
• State of Georgia COVID 1115(a)
• Appendix K Approval
</t>
  </si>
  <si>
    <t>Audit scores
Denial Rates</t>
  </si>
  <si>
    <t xml:space="preserve">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Behavioral Health Inpatient, and Residential/PRTF.  </t>
  </si>
  <si>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t>
  </si>
  <si>
    <t xml:space="preserve">The Plan uses InterQual’s Level of Care and Care Planning Criteria for Partial Hospitalization and Intensive Outpatient for both mental health and substance abuse services.    </t>
  </si>
  <si>
    <t>• GA.UM.01. Utilization Management Program Description
• 2020 UM Program Description
• CP.CPC.05 Medical Necessity Criteria</t>
  </si>
  <si>
    <t>Denial rates
Inter-rater reliability scores for reviewers
Audit Scores</t>
  </si>
  <si>
    <t>Retrospective review is an initial review of services that have already been rendered. This process encompasses services performed by a participating or non-participating practitioner without [a required prior] Plan notification and/or authorization and when there was no opportunity for concurrent review. The UM designee reviews the request for retrospective authorization. If supporting documentation satisfies the administrative waiver of notification and the clinical circumstance meets medical necessity criteria, the request will be authorized. If the supporting documentation is questionable, the UM designee will request Medical Director Review. The decision, to authorize or deny, is made within thirty (30) Calendar Days of receipt of request.
All other authorization strategies and processes are the same as for Prior Authorization, including processes for review and approval, reviewer qualifications, and templates and processes for request transmission. 
Source: GA.UM.01 Program Description</t>
  </si>
  <si>
    <t>• Medicaid Pre-Auth Check Tool
• 2020 Medicaid Member Handbook
• Medicaid Provider Handbook October 2020
• GA.UM.01. Utilization Management Program Description
• 2020 UM Program Description
• Behavioral Health Provider Quick Reference Guide
• PSHP GA Prior Authorization Guidelines
• GA.UM.05 Timeliness of UM Decisions and Notifications
• GA.UM.07 Benefit Determination (Denial Notices)
• CP.CPC.05 Medical Necessity Criteria
• DBHDD Provider Manual 
• GA.MEDM.02 Autism Spectrum Disorders
• GA.UM.01.01 Covered Benefits and Services</t>
  </si>
  <si>
    <t>Denial Rates
Retro review authorization denial rates were analyzed in the inpatient and outpatient classifications to determine comparability between M/S and MH/SUD services.  
Retro
Authorization Type: Medical Inpatient Medical Outpatient Behavioral Health Inpatient Behavioral Health Outpatient
Compliant 64 131 2 6
Out of TAT 15 8 0 2
Total 79 139 2 8
 % In Compliance  81.0% 94.2% 100.0% 75.0%
 # Authorized  76 76 1 8
 # Denied  3 63 1 0
 % Denied  3.8% 45.3% 50.0% 0.0%
DENIAL LETTERS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PSHP evaluates compliance with the timely notification of adverse determinations yielding the following results for July 1, 2019- June 30,2020: 
M/S Denial letter notification compliance rate:
Average retro rate: 99% 
MH/SUD Denial letter notification compliance rate:
Average retro rate: 100%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M/S Inter-rate reliability scores for Retro reviewers: 
- Average IRR score: 98.6   
- Number of Reviewers: 23
MH/SUD Inter-rate reliability scores for Retro reviewers: 
- Average IRR score: 95.2
- Number of Reviewers: 13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M/S Internal audit score:
Average audit scores: 98.3   
MH/SUD Internal audits scores:    
- Average audit scores: 95.2</t>
  </si>
  <si>
    <t xml:space="preserve">No instances of non-compliance were identified.
DENIALS/ LETTERS
The denial rates for retro requests were higher for MH/SUD IP (50%) than med/surg IP (3.8%) due to random variability within a very small volume of total requests.  There were no retro request denials for MH/SUD OP to compare to the med/surg outpatient (45.3%)
Compliance with the denial letter notifications for retro requests comparable for med/surg (99%) and MH/SUD (100%)
INTERRATER RELIABILITY 
The IRR scores for both medical and behavioral health were above the 90% threshold.  
AUDITS 
The audit scores for both medical and behavioral health were above the 90% threshold.  </t>
  </si>
  <si>
    <t>Auto approvals as per the State of Emergency directive due to flooding on 3.5.2020 and COVID 19 waivers 1135, 1115(a), and Appendix K.</t>
  </si>
  <si>
    <t>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flooding on 3.5.2020 and COVID 19 waivers 1135, 1115(a), and Appendix K.</t>
  </si>
  <si>
    <t>For members transitioning to the health plan, prior authorized covered services will be authorized for members with Special Health Care Needs (SHCN) for 90 days or until the member may be reasonably transferred without disruption, whichever is less.
Auto approvals as per the State of Emergency directive due to flooding on 3.5.2020 and COVID 19 waivers 1135, 1115(a), and Appendix K</t>
  </si>
  <si>
    <t>Same as for M/S with additional of covered outpatient services: Twelve (12) or more outpatient therapy/counseling services will be covered without a preauthorization.  Additional therapy/counseling services will require a preauthorization.
Auto approvals as per the State of Emergency directive due to flooding on 3.5.2020 and COVID 19 waivers 1135, 1115(a), and Appendix K</t>
  </si>
  <si>
    <t>• GA.UM.01.01 Covered Benefits and Services
• GA.UM.25 Court Ordered Services and Involuntary Admissions (1013 Certificate)
• GA.MEDM.04 Transition of Care
• GA State of Emergency due to Flooding 3.5.20
• State of Georgia 1135 Waiver
• State of Georgia COVID 1115(a)
• Appendix K Approval</t>
  </si>
  <si>
    <t>Audits</t>
  </si>
  <si>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Home Care, Behavioral Health Inpatient, Residential/PRTF.</t>
  </si>
  <si>
    <t>The Plan uses InterQual’s Level of Care and Care Planning Criteria for Home Care, Durable Medical Equipment, Outpatient Therapy, Procedures.  Peach State also utilizes medical and behavioral health policies and State of Georgia and/or Regulatory guidelines, as applicable. UM criteria and the policies for application are reviewed at least annually and updated as appropriate.</t>
  </si>
  <si>
    <t xml:space="preserve">The Plan uses InterQual’s Level of Care and Care Planning Criteria for Partial Hospitalization, Intensive Outpatient, and state-specific medical necessity for community based services to determine medical necessity and appropriateness of care. </t>
  </si>
  <si>
    <t>• GA.UM.01. Utilization Management Program Description
• 2020 UM Program Description
• Behavioral Health Provider Quick Reference Guide
• PSHP GA Prior Authorization Guidelines
• CP.CPC.05 Medical Necessity Criteria
• DBHDD Provider Manual 
• GA.MEDM.02 Autism Spectrum Disorders</t>
  </si>
  <si>
    <t>The plan utilizes clinical policies in the review of procedures (pain management, breast reduction) and some DME (wheelchairs, oxygen).</t>
  </si>
  <si>
    <t>• GA.UM.01. Utilization Management Program Description
• 2020 UM Program Description
• Behavioral Health Provider Quick Reference Guide
• PSHP GA Prior Authorization Guidelines
• CP.CPC.05 Medical Necessity Criteria 
• GA.MEDM.02 Autism Spectrum Disorders</t>
  </si>
  <si>
    <t xml:space="preserve"> SCOPE &amp; PROCESS FLOW
Formulary Design is the process the plan uses to develop the approved list of drugs covered under the pharmacy benefit plan and to assign such drugs to the formulary, also referred to as the Preferred Drug List (PDL). Drugs that are not on the formulary may be covered on an exception basis if they are not excluded and if medical necessity can be established based on plan-approved prior authorization criteria or applicable regulations.
FORMULARY DESIGN PROCESS
• The Clinical Pharmacy Advisory Committee (CPAC) reviews all newly approved drugs and newly-approved indications and dosage forms for formulary status and recommendations for utilization management. CPAC approves the final version of the drug monograph, prior authorization criteria (if any), and related documents.
• The CPAC documents are presented to the health plan Pharmacy &amp; Therapeutics (P&amp;T) committee and the Corporate P&amp;T committee. The P&amp;T Committees are tasked to maintain and approve recommended changes to the formulary, drug prior authorization guidelines, and any programs/procedures that affect the utilization of drugs. P&amp;T committee membership consists of internal and external actively practicing physicians and pharmacists. For formulary decisions on drugs used to treat mental health or substance use disorders, the P&amp;T Committee incorporates input from appropriate specialists (e.g., psychiatrists, addiction specialists) who have knowledge and/or experience in treating patients with the specific disease state.  Live health plan and Corporate P&amp;T meetings are held on a quarterly basis and evaluate drugs on clinical merit only. First the health plan P&amp;T committee reviews the CPAC recommendation, then the Corporate P&amp;T committee reviews the recommendation approved by the health plan P&amp;T committee and CPAC and makes a final clinical decision.
• The Strategy Development Committee (SDC) reviews the clinical decision and evaluates financial and operational impacts to make final determinations for formulary placement. 
• Finally, this final formulary placement decision is reviewed by the health plan P&amp;T committee to confirm alignment with clinical decisions.
• If a participating provider believes that a certain medication should be added to the formulary, then the physician can follow the formulary change request policy. The drug is then evaluated through the standard review process
FACTORS CONSIDERED
Determinations of preferred status start with a clinical determination of efficacy by the Pharmacy and Therapeutics (P&amp;T) Committee, including a review of potential for inappropriate use by the Clinical Pharmacy Advisory Committee (CPAC) and an economic evaluation by the Strategy Development Committee (SDC). The P&amp;T Committee provides clinical determination of efficacy for formulary placement based on the following factors:
1. Clinical Efficacy
2. Safety
3. Comparable long-term outcomes
4. Comparable populations
5. Ease of use/ease of compliance
The P&amp;T Committee works in coordination with the Strategy Development Committee (SDC) who make Preferred Drug List (PDL) decisions through financial analyses that are consistent with Centene P&amp;T clinical decisions and state-specific regulatory requirements. The SDC manages drug cost using a multi-disciplinary standardized approach to identify, develop, and implement long- and short-term strategies in support of health plan financial and other business objectives. Data and analytics optimize decision-making.
EVIDENTIARY STANDARDS
The evidentiary standards applied by the P&amp;T Committee are as follows:
1. Clinical Efficacy (Points: 0-50; 0-9; 0-9 as follows)
i. Based on the available peer-reviewed, published literature and clinical judgment, clinical efficacy is determined by examining the efficacy of the primary and secondary outcomes of the pivotal clinical trials, and the number of non-responders and the number of patients who withdrew from the trial due to a lack of efficacy.  Based on this evaluation, the drug is designated as one of the following with points awarded as follows: “Clearly superior” (41-50 points), “Slightly superior” (31-40 points), “Equal to” (21-30), “Slightly inferior” (11-20) or “Clearly inferior” (0-10).
ii. Quality of studies supporting clinical efficacy. The following factors are considered, and points are awarded as follows:
1) The number of peer-reviewed pivotal studies (0 trials-0 points, 1 trial-1 point, 2 or more trials-2 points)
2) Consistency of study results 
3) Presence of active comparator(s)
4) Method of randomization 
5) Trial design (e.g., double-blind, placebo-controlled, multi-center)
6) Description of withdrawals and dropouts
7) Determination of study design as optimal 
8) Measurement of clinically meaningful endpoints
9) Reporting of clinically meaningful endpoints
iii. For 1 to 9, one point is awarded if more than 66% of the studies meet the criteria, or 0 points otherwise.
2. Safety (Points: 0-8; 0-4 as follows)
i. The drug is deemed “Superior,” “Equal,” or “Inferior” based on the absolute number and frequency of adverse reactions, contraindications and black box warnings compared to the comparator drug and the drug is awarded a score between 0 and 8 points, with 8 representing more safety than the comparator drugs.
ii. The drug is deemed “Superior,” “Equal,” or “Inferior” based on the absolute number, frequency and severity of drug-drug interactions compared to the comparator drug and the drug is awarded a score between 0 and 4 points, with 4 representing more safety than the comparator drugs.
3. Comparable long-term outcomes (Points: 0-6)
i. The drug is deemed “Superior,” “Equal,” or “Inferior” based on the availability of long-term outcome data of the drug versus the comparator with a score awarded between 0 and 6 points, with 6 representing greater availability of such data.
4. Comparable populations (Points: 0-6)
i. The drug is deemed “Superior,” “Equal,” or “Inferior” based on FDA approved indications or well supported off-label indications, age, race, disease sub-state(s), co-morbid condition(s), functional status, medications tried and failed, hepatic or renal insufficiency.  The drug is awarded a score of 0 to 6, with 6 representing a larger applicable patient population for the same indication for the drug against the comparator.
5. Ease of use/ease of compliance (Points: 0-4)
i. The drug is deemed “Superior,” “Equal,” or “Inferior” based on dosing frequency, route of administration or lab work associated with the drug.  The drug is awarded a score of 0 to 4, with 4 representing more convenient use of the drug leading to possibly better compliance compared to the comparator.  
The scoring system yields a range of scores as follows:
• 78-100, which means that the drug presents significant advantages over current therapies
• 65-77, which means that the drug presents modest benefits over current therapies
• 46-64, which means that use of the drug anticipates equal therapeutic outcomes
• 29-45, which means that the drug may be used under unique circumstances
0-28, which means that use of the drug anticipates inferior therapeutic outcomes
Clinical Sources: Prescribing information, Phase II or III published trial results, national professional membership society treatment guidelines
SDC evaluates whether savings can be achieved through differential assignment to preferred and non-preferred formulary tiers, once the P&amp;T Committee determines a drug’ clinical appropriateness on the formulary.  Cost analyses are not absolute values but are relative comparisons between therapeutic alternatives.
Cost sources: proprietary manufacturer rebate negotiation, Centene claims data, MediSpan cost data</t>
  </si>
  <si>
    <t>1. CC.PHAR.13 (Pharmacy &amp; Therapeutics Committee)
2. GA.PHAR.14 (Preferred Drug List) 
3. CC.PHAR.10 (Preferred Drug List)
4. CPAC Desktop 04_CPAC Scoring System
5. SDC Charter 2017</t>
  </si>
  <si>
    <t>A qualitative analysis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Peach State Health Plan uses the same formulary decision making process for M/S and MH/SUD drugs.  On a quarterly basis, the drug formulary goes through multiple levels of clinical review from the corporate Clinical Pharmacy Advisory Committee’s (CPAC) initial evaluation and tiering recommendation to the Peach State Health Plan Pharmacy and Therapeutic (P&amp;T) committee’s final decision.  
The process is heavily clinically driven using clinical efficacy, safety, comparable long-term outcomes, comparable populations, and ease of use/ease of compliance as the determining clinical factors for formulary decisions.  Each factor is scored using an objective weighted scoring system, which cumulatively determines the formulary recommendation.  
The sources used for the scoring process include prescribing information, clinical trials, peer-reviewed literature, treatment guidelines and clinical judgment, and these sources are the same regardless of the drug’s category.  The corporate Strategy Development Committee (SDC) only consider financial factors, once P&amp;T determines clinical appropriateness, and these financial factors are applied equally to both MH/SUD and M/S drugs.
In operation, the Formulary Design process results in a PDL that includes a far higher proportion of MH/SUD drugs than M/S drugs. This provides strong evidence that the NQTL is applied comparably and no more stringently to MH/SUD drugs than to M/S drugs. 
Formulary Comparison Analytics:
 Med/Surg MH/SUD
Drugs on the Preferred Drug List (PDL)  24.9% 58.4%</t>
  </si>
  <si>
    <t xml:space="preserve">No instances of non-compliance were identified. </t>
  </si>
  <si>
    <t>SCOPE &amp; PROCESS FLOW
Quantity Limits (QL) are a type of automated utilization management which uses claim configuration with the intent to safeguard members by ensuring formulary medications are dispensed within FDA labeled dosing or national treatment guidelines. Limitations may be based on daily dosage and restrict the number of doses per day, or the quantity dispensed for a month’s supply. For example, some long-acting medications are effective for 24 hours and would have a limit of one tablet/capsule per day. Quantity Limits are reviewed and approved by the Pharmacy &amp; Therapeutics (P&amp;T) Committee prior to implementation. Exceptions based on medical necessity can be requested through the Prior Authorization process and will be reviewed using clinical policy (CP.PMN.59 Quantity Limit Overrides).
FACTORS CONSIDERED
Quantity Limits are deemed necessary where:
1) The FDA drug monograph lists recommended dosages based on submitted clinical trials which showed efficacy, as well as potential for negative therapeutic outcomes when taken over a recommended maximum dose.
2) National Treatment Guidelines outline recommended dosages
EVIDENTIARY STANDARDS AND SOURCES
The evidentiary standards applied by the P&amp;T Committee are as follows:
(1) FDA Drug Monograph suggested dosage and maximum dosage
(a) Evidentiary standard: drug dosages determined to yield clinically effective or superior therapeutic outcomes under the FDA New Drug Application approval process.
(b) Sources: Drug Package Insert; Clinical Pharmacology; FDA Label database
(2) Treatment guidelines outlining maximum dosages
(a) Evidentiary standard: a treatment guideline exists to indicate a first-line treatment, including dosages, to the drug under consideration that is clinically acceptable for the indication.
(b) Sources: national treatment guidelines (ex. 2020 Asthma Management Guidelines: Stepwise Approach for Management of Asthma in Individuals Ages 12 Years and Older)</t>
  </si>
  <si>
    <t>1. CC.PHAR.13 (Pharmacy &amp; Therapeutics Committee)
2. GA.PHAR.14 (Preferred Drug List)
3. CP.PMN.59 (Quantity Limit Override)</t>
  </si>
  <si>
    <t>Quantity Limit Process:
Triggers for determining whether to create a Quantity Limit in policy and the process for creating policy are the same as for Prior Authorization in Formulary Design. Any claim which is outside the set QL requirement will rejected at point of service. A message will be returned to the pharmacy explaining the limit amount and advising a prior authorization is needed to address the exceeded limit. Providers may submit a PA requesting the quantity limit for that member be reviewed based on medical necessity. 
The percentage of MH/SUD medications with Quantity Limit edits (65%) is higher than Med/Surg (35%). However, this is likely due to the fact that a high proportion of MH/SUD drugs have psychotropic properties that lend themselves to abuse and/or diversion, and/or raise patient safety concerns. The factors used to determine which drugs to subject to a QL are the same for MH/SUD and M/S drugs, based on determinations by the FDA and national treatment guideline developers, and are applied by the Plan in an essentially non-discretionary way. The Plan therefore concludes that this NQTL type is applied comparably and no more stringently to MH/SUD drugs than to M/S drugs. 
Formulary Comparison Analytics:
 Med/Surg MH/SUD
Drugs with QL on the Preferred Drug List (PDL) 34.7% 65.3%</t>
  </si>
  <si>
    <t>SCOPE &amp; PROCESS FLOW
Step Therapy (ST) includes coverage determinations that can be made appropriately through auto-adjudication and determinations that require manual authorizations pursuant to clinical review. ST criteria require information that are retrievable by the pharmacy claims adjudication system. Such information typically include: drug use history, and age. The process for creating an ST policy is the same as the process for creating a PA policy.
Any claim that gets rejected at point of service pursuant to a ST requirement would turn into a PA and be processed as such.
FACTORS CONSIDERED
Step therapy is required for a drug where:
1) Equal clinical therapeutic outcomes are anticipated between the requested product and the redirected product, and 
2) Treatment guidelines support the redirected product as the first-line treatment option
EVIDENTIARY STANDARDS AND SOURCES
The evidentiary standards applied by the P&amp;T Committee are as follows:
(1) Equivalence of clinical therapeutic outcomes
(a) Evidentiary standard: drugs determined to yield equal or superior therapeutic outcomes under the CPAC scoring system* are determined to provide equivalent clinical therapeutic outcomes
(b) Sources: CPAC scoring sheet
*see full description of the factors, sources, and evidentiary standards for the CPAC scoring system in the Formulary Design NQTL4 analysis
(2) Treatment guidelines support the redirected product as the first-line treatment option
(a) Evidentiary standard: a treatment guideline exists to indicate a first-line treatment alternative to the drug under consideration that is clinically acceptable for the indication. If there are multiple choices for a first line agent and some agents are not covered by the plan formulary, the first-line agent will be selected from the agents that are preferred on the formulary.
(b) Sources: national treatment guidelines</t>
  </si>
  <si>
    <t>1. CP.PHAR.13 (Pharmacy &amp; Therapeutics Committee)
2. CPAC scoring sheet
3. GA.PHAR.14 (Preferred Drug List)
4. CP.PST.01 (Step Therapy)</t>
  </si>
  <si>
    <t>Although the percentage of MH/SUD medications with Step Therapy requirements (6%) is slightly higher than the percentage of Med/Surg medications (2%), the total number of medications attributed to the ST limit is only three (3) drugs of varying strengths, so the magnitude of the difference between MH/SUD and M/S may be reasonably attributed to random variability in the data. In addition, the factors used to determine which drugs to subject to ST are the same for MH/SUD and M/S drugs and are applied by the same committee pursuant to the same objective process. The Plan therefore concludes that such factors have in practice been applied comparably and no more stringently to MH/SUD drugs vs. M/S drugs. 
Formulary Comparison Analytics:
 Med/Surg MH/SUD
Drugs with ST on the Preferred Drug List (PDL) 1.7% 5.6%</t>
  </si>
  <si>
    <t>SCOPE &amp; PROCESS FLOW
Off-label drug use is the utilization of an FDA-approved drug for uses other than those listed in the FDA-approved labeling or in treatment regimens or populations that are not included in approved labeling. Off-Label Drug Uses can be considered for medical necessity on a case-by-case basis pursuant to a Prior Authorization request.
The Off-Label Use policy and the process for updating the policy is the same as for Prior Authorization in Formulary Design. Any drug requiring Prior Authorization which during the review is identified as being used in an off-label manner (example diagnosis, dose, or age) would then be required to meet the medical necessity policy criteria for approval. 
FACTORS CONSIDERED
Off-label Use consideration should be deemed safe and effective for the proposed use based on supportive clinical evidence in peer-reviewed medical publications.
EVIDENTIARY STANDARDS AND SOURCES
a) The requested off-label use is supported by The National Comprehensive Cancer Network (NCCN) Drug Information;
b) Evidence from at least two high-quality, published studies in reputable peer-reviewed journals or evidence-based clinical practice guidelines that provide all of the following (i – iv):
I. Adequate representation of the member’s clinical characteristics, age, and diagnosis for the off-label use; 
II. Adequate representation of the prescribed drug regimen for the off-label use; 
III. Clinically meaningful outcomes as a result of the off-label drug therapy in question; and
IV. Appropriate experimental design and method to address research questions (see Appendix E for additional information);
c) The requested off-label use is supported by Micromedex DrugDex® with strength of recommendation Class I or IIa;</t>
  </si>
  <si>
    <t>1. CP.PHAR.08_Pharmacy Prior Authorization and Medical Necessity Criteria
2. EPS.PHARM.55: Prior Authorization Policy Development
3. CP.PMN.53 Off-Label Use</t>
  </si>
  <si>
    <t>Potential for off-label use is one factor that is considered for a variety of NQTL types, including Prior Authorization, Formulary Design, and Medical Necessity, but is not applied in isolation for any of those NQTL types and does not function as an NQTL on its own.
Authorization requests for off-label uses are not specifically tracked or flagged in the data system as a distinct type of authorization request, so no quantitative analysis of these approvals/denials is possible. IRR processes are also not possible because these requests are essentially ad hoc by nature. However, quality control is maintained by reviewing and updating the off-label policy (CP.PMN.53 Off-Label Use) on an annual basis, and staff are educated with regard to any changes.</t>
  </si>
  <si>
    <t xml:space="preserve"> No instances of non-compliance were identified.</t>
  </si>
  <si>
    <t>SCOPE &amp; PROCESS FLOW
Clinical efficacy is a factor that is considered for determinations of whether to apply various forms of utilization management to a drug, including prior authorization and step therapy.
Clinical Efficacy, or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FACTORS CONSIDERED
Clinical efficacy is reviewed as part of the process for developing PA (NQTL 1a) and ST (NQTL 4) policies. Please see the process discussions in those sections for further details.
EVIDENTIARY STANDARDS
Centene develops all medical necessity criteria and clinical policies for M/S and MH/SUD prescription drugs.
Process for evaluating clinical efficacy:
Clinical efficacy is reviewed as part of the process for developing PA (NQTL 1a) and ST (NQTL 4) policies. Please see the process discussions in those sections for further details.</t>
  </si>
  <si>
    <t>1. CP.PHAR.08_Pharmacy Prior Authorization and Medical Necessity Criteria
2. EPS.PHARM.55: Prior Authorization Policy Development
3. CP.PHAR.13 Pharmacy &amp; Therapeutics Committee</t>
  </si>
  <si>
    <t>Clinical efficacy is one factor that is considered for a variety of NQTL types, including Prior Authorization, Step Therapy, and Formulary Design, but is not applied in isolation for any of those NQTL types and does not function as an NQTL on its own. Authorization reviews also do not evaluate the clinical efficacy of the drug independent of other factors that contribute to the medical policy. Thus no quantitative analysis of the design or application of this factor is possible. However, qualitative oversight processes are described in the PA , ST, and FD NQTL analyses.</t>
  </si>
  <si>
    <t>SCOPE &amp; PROCESS FLOW
Prior authorization (PA) is applied to identified formulary drugs, formulary exceptions, and exceptions to step therapy and other utilization management policies to ensure that the prescription is medically necessary—i.e. reasonable, necessary, and/or appropriate, based on evidence-based clinical standards of care. 
Prior authorization is applied to coverage determinations for which manual review is appropriate (i.e. where auto-adjudication is not appropriate). Prior authorization criteria may require information retrievable from both the pharmacy claims adjudication system and the member’s medical charts.
Prior Authorization Review Process:
1. In order for a PA request to be covered, the prescriber must submit information consistent with the developed criteria to obtain approval for the medication. A form for submission of a PA request is posted on Peach State Health Plan web sites. Use of this form is not required to obtain approval, but the form is provided as guidance on the information that may be necessary to assure prompt determination of a PA request.   
2. Initial PA requests are reviewed by a Pharmacy Technician (PT) or a licensed Clinical Pharmacist at Envolve Pharmacy Solutions. For requests that meet initial screening criteria, an authorization for approval is entered in the Envolve Pharmacy Solutions Pharmacy Benefit Manager (PBM) application and the prescriber notified that approval has been granted.
a. If the request does not contain sufficient information to make an informed decision, the Envolve Pharmacy Solutions reviewer notifies the prescriber and documents the request for additional information. The additional information notification outlines clinical information that is required for approval. 
b. If the additional information is not received within the timeframes established by National Committee for Quality Assurance  (NCQA) or the state, whichever requires the faster response time, a denial notification is processed in accordance with the process described above.
3. Standard and urgent PA requests are responded to within the applicable timeframe established by NCQA or the state, whichever requires the faster response time.  
a. For formulary exception requests, verbal notification of the determination for the exception request will be provided no later than 72 hours after the request is received or within 24 hours for urgent requests or when the enrollee is suffering from a serious health condition. A written response will be provided within 48 hours of the verbal notification.
4. When a request does not meet criteria, the request is forwarded to a licensed Envolve Pharmacy Solutions Clinical Pharmacist for a final determination. Clinical Pharmacists review all denials unless state law requires a physician or other practitioner’s review.  
5. In the event of a PA denial, the prescriber is faxed notification of the adverse determination, including the reason for the denial, along with a request for use of formulary alternatives (when appropriate).  Envolve Pharmacy Solutions provides Peach State Health Plan, on a daily basis, a completed member denial letter for each denial processed.
6. The member denial letter is mailed to the member by Envolve Pharmacy Solutions within three (3) calendar days of making the final determination, not to exceed the timeframes established by NCQA or the state. Both the prescriber notification and the member denial letters include the reason for the denial and language notifying them of their rights to appeal the decision, including contact information at both the Peach State Health Plan and any applicable state agencies, if required.
The prescriber or the member may request reconsideration of any denial made by Envolve Pharmacy Solutions or the Peach State Health Plan Medical Director.
FACTORS CONSIDERED
Factors used to determine that prior authorization will apply to a drug are:
a) The abuse potential of the drug:
b) Whether a new to market molecular entity has been evaluated by the Pharmacy and Therapeutics (P&amp;T) Committee
c) The possibility for off-label use of the drug
d) Any safety or efficacy concerns
e) The place in therapy of the drug with respect to standard of care
Next, if at least one of these factors is met, and if there is an opportunity to manage cost, then Strategy Development Committee (SDC) evaluates whether utilization management goals can be met through formulary tiering and/or a Step Therapy (ST) policy. PA is generally the preferred strategy when the concerns identified according to the factors above are significant and/or where clinical review is likely to be necessary (as opposed to automated processes pursuant to ST).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and on instructions for applying the criteria.
EVIDENTIARY STANDARDS
a) The abuse potential of the drug:
• Evidentiary standard: abuse potential is determined by the Clinical Pharmacy Advisory Committee  (CPAC) based on euphoric potential identified in clinical trial results, or based on DEA designation as a controlled substance
• Sources: DEA scheduling, Phase III clinical trial results, package insert or manufacturer dossier
b) Whether a new to market molecular entity has been evaluated by the P&amp;T Committee
• Evidentiary standard: all new molecular entities are non-formulary until reviewed by the P&amp;T Committee. The Pipeline team tracks all drugs submitted to FDA for approval process and ensures that drugs in Part D protected classes are reviewed within 90 days, and that all other drugs are reviewed within 180 days.
• Sources: P&amp;T Committee review status 
c) The drug is commonly used off-label
• Evidentiary standard: common off-label use is identified when there are on-going clinical trials for other indications, when external specialists providing input to the P&amp;T Committee express high-likelihood of off-label use of the drug due to unavailability of effective therapies for related indications, when a drug is newly approved in a class that is commonly used for various other indications 
• Sources: treatment guidelines, specialist opinion, availability of peer-reviewed studies for other clinical indications for the drug, currently on-going clinical trials for other indications
d) Significant safety or efficacy concerns
• Evidentiary standard: as identified in the P&amp;T scoring sheet review, prescribing information, Phase III clinical trial results
• Sources: see P&amp;T scoring sheet
e) The drug is not a first-line agent under the prevailing standard of care
• Evidentiary standard: is the drug not a first-line agent
• Sources: treatment guidelines, specialist opinion, study design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</si>
  <si>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DENIAL RATES 
Prior authorization denial rates were analyzed in the Inpatient and Outpatient classifications to determine comparability between M/S and MH/SUD services. 
Standard
Authorization Type: Medical Inpatient Medical Outpatient Behavioral Health Inpatient Behavioral Health Outpatient
Compliant 600 43,322 0 34,630
Out of TAT 19 640 0 861
Total 619 43,962   35,491
 % In Compliance  96.9% 98.5%                   1 
 # Authorized  591 37,761 0        31,420 
 # Denied  28 6,201 0          4,071 
 % Denied  4.5% 14.1% 0.0% 11.5%
Expedited
Authorization Type: Medical Inpatient Medical Outpatient Behavioral Health Inpatient Behavioral Health Outpatient
Compliant 37 757 10 11
Out of TAT 2 21 0 1
Total 39 778 10 12
 % In Compliance  94.9% 97.3% 100.0% 91.7%
 # Authorized  38 751 10 10
 # Denied  1 27 0 2
 % Denied  2.6% 3.5% 0.0% 16.7%
DENIAL LETTERS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PSHP evaluates compliance with the timely notification of adverse determinations yielding the following results for July 1, 2019- June 30,2020: 
M/S Denial letter notification compliance rate:
- Average standard rate: 98%
- Average urgent rate: 88% 
MH/SUD Denial letter notification compliance rate:
- Average standard rate: 97%
- Average urgent rate: 100%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Utilization Management Department staff members and physicians evaluate determinations with the same clinical information or periodic audits against criteria may be performed. Data from the annual inter-rater reliability assessment are reported to the Utilization Management Committee (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member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M/S Inter-rate reliability scores for PA reviewers: 
- Average IRR score:96.4
- Number of Reviewers:30
MH/SUD Inter-rater reliability scores for PA reviewers:
- Average IRR Score: 94.9
- Number of Reviewers:7
AUDITS: 
At least monthly, Peach State conducts audits of authorizations to ensure consistency with the utilization review process by evaluating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including adherence by the UM reviewer to the indicated clinical guideline.  UM reviewers must score no less than 90% average for the quarter on the record review.  If the score of 90% is not achieved, the Manager, Supervisor and / or auditor discuss identified concerns, provide feedback on areas for improvement and identify training needs. If the staff member has a repeated deficiency with the same element, corrective action is implemented.
M/S Internal audit scores:
-Average audit scores: 96.3   
MH/SUD Internal audits scores: 
- Average audit scores: 97.1 
Pharmacy
A qualitative review found that the NQTL design is the same for all drugs. The same factors, evidentiary standards, and sources are used to determine which drugs to subject to PA for all M/S and MH/SUD drugs. These factors are applied by the same committees, pursuant to the same processes, regardless of whether the drug is a M/S drug or a MH/SUD drug.
An analysis of the NQTL in operation found that authorization requests for all drugs are reviewed by the same reviewers, pursuant to the same processes, regardless of whether the drug is a M/S drug or a MH/SUD drug.
Operations measures also support a conclusion of parity compliance. A lower proportion of MH/SUD drugs are subject to PA than M/S drugs (19% of MH/SUD drugs vs. 40% of M/S drugs), and a lower proportion of PA requests are denied for MH/SUD drugs (39.9%) than for M/S drugs (60.1%).
Although the percentage of MH/SUD medications appeals and overturned is 20%, there were only five (5) appeal requests in total. Of those, one (1) was overturned, two (2) were incomplete, and two (2) were upheld upon review. There were only seven (7) appeal submissions for Med/Surg, three (3) were overturned and four (4) were upheld.
 Med/Surg MH/SUD
Proportion of PDL Drugs requiring PA 39.8% 19.1%
Prior Auth Denial Rate 60.1% 39.9%
Prior Auth Appeal Overturned Rate 42.9% 20.0%
IRR scores: 
Reviewer team averages were 97% for pharmacy reviews. The same reviewers were used for all authorization requests for both Med/Surg and MH/SUD drugs.
Given that the same reviewers are used for both MH/SUD and Med/Surg drug requests, IRR scores cannot be differentiated for comparative purposes, but the very high score averages (97%) suggest that reviews are consistent across all requests.</t>
  </si>
  <si>
    <t xml:space="preserve">Medicaid Pre-Auth Check Tool
• 2020 Medicaid Member Handbook
• Medicaid Provider Handbook 2020
• GA.UM.01. Utilization Management Program Description
• 2020 UM Program Description
• Behavioral Health Provider Quick Reference Guide
• PSHP GA Prior Authorization Guidelines
• GA.UM.05 Timeliness of UM Decisions and Notifications
• GA.UM.07 Benefit Determination (Denial Notices)
• CP.CPC.05 Medical Necessity Criteria
• DBHDD Provider Manual 
• GA.UM.01.01 Covered Benefits and Services
Pharmacy
a. CC.PHAR.08 Pharmacy Prior Authorization and Medical Necessity Criteria 
b. EPS.PHARM.55 Prior Authorization Policy Development
c. EPS.PHARM.31_Creating_and_Revising_Drug_Prior_Authorization_Policies
</t>
  </si>
  <si>
    <t>SCOPE &amp; PROCESS FLOW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The P&amp;T committee meets on a quarterly basis, wherein denial rates, and appeal rates, are reviewed. Where denial and/or appeal rates for a given drug are significant outliers, the P&amp;T Committee considers whether the medical policy may need improvement.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These committees are comprised of appropriate behavioral health practitioners, practicing psychiatrists, Medical Directors, appropriate medical professionals, and utilization management program staff. 
Our training and policies ensure appropriate utilization of medical necessity criteria and clinical policies for prescription drugs with annual Inter-rater reliability testing. All Utilization Managers applying MNC must pass this annual test. Coverage criteria are evidence-based, standards for medical necessity reviews. We review denial rates, appeal overturn rates and ensure the inter-rater reliability annually.
 FACTORS CONSIDERED
Centene develops all medical necessity criteria and clinical policies for M/S and MH/SUD prescription drugs.
i. Medical necessity clinical policies are created during and using the P&amp;T Committee review process outlined in detail under NQTL 4 section Formulary Design. 
ii. Process for creating a PA policy:
1) The need to create or revise a prior authorization policy is identified as part of the clinical evaluation process when a new drug is approved by the FDA, a new indication is given to a new dosage form of a drug, a new indication is given for a drug without a new dosage, clinically significant changes are needed due to updates to evidence-based national treatment guidelines or the publication of new study information, and/or there are updates to FDA-approved labeling.
2) When a new drug product or new indication is approved by the FDA, two clinical pharmacists are assigned to review the drug.  A clinical pharmacist will be assigned as the author to complete the new drug review is responsible for creating a PA policy.  The other pharmacist will serve as the primary reviewer to the author.  The author will create a draft policy, which will be sent to at least two external physician specialists representing the applicable area of specialty and preferably certified by a Board of various American medical specialties (i.e. American Board of Medical Specialties [ABMS], American Board of Physician Specialties (ABPS), and American Osteopathic Association Bureau of Osteopathic Specialists [AOABOS]) for review and feedback.  The author will revise the PA policy, if necessary, based on input from specialists.  The two clinical pharmacists must agree on the recommendation, or else the Chair of the Clinical Pharmacy Advisory Committee (CPAC), a subcommittee of the Envolve Pharmacy Solutions Pharmacy and Therapeutics (P&amp;T) Committee, will need to further review the recommendation.
3) The author will present the PA policy to CPAC and makes revisions based on input from CPAC.  CPAC members include practitioners with professional knowledge or clinical expertise who have knowledge of the development, review, and the criteria used to adopt all drug related clinical policies.  When CPAC approves the PA policy, the status will be changed from a draft PA policy to an interim PA policy.  After CPAC approval, the recommendation is presented at a quarterly P&amp;T Committee meeting, which ultimately approves the recommendation after any further feedback or changes to the recommendation.  
EVIDENTIARY STANDARDS
Medical necessity clinical policies are created during and using the P&amp;T Committee review process outlined in detail under NQTL 4 section Formulary Design. Below are industry and national references used in the decision-making process.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</si>
  <si>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GA.MEDM.02 Autism Spectrum Disorders
Pharmacy:
a. CP.PHAR.08_Pharmacy Prior Authorization and Medical Necessity Criteria
b. EPS.PHARM.55: Prior Authorization Policy Development
c. CP.PHAR.13 Pharmacy &amp; Therapeutics Committee</t>
  </si>
  <si>
    <t>Audit Scores
PRESCRIPTION DRUGS:
A qualitative review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No quantitative operations measures are directly relevant to medical policy development. However, qualitative quality control processes are exercised through annual reviews of medical policies, evaluations of denial rates and IRR scores, and regular staff trainings.
IRR scores: 
Reviewer team averages were 97% for pharmacy reviews. The same reviewers were used for all authorization requests for both Med/Surg and MH/SUD drugs.
Given that the same reviewers are used for both MH/SUD and Med/Surg drug requests, IRR scores cannot be differentiated for comparative purposes, but the very high score averages (97%) suggest that reviews are consistent across all requests.</t>
  </si>
  <si>
    <t xml:space="preserve">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Hospitals include but are not limited to tertiary care, neo-natal intensive care, critical access, burn, and trauma units. 
The Plan proactively maintains a stable network through outreach and recruitment activities to ensure an adequate and accessible provider network for the members served. Providers actively recruited or who request network participation are subject to the following general admission standards: 
• Meet the healthcare needs of the population served 
• Offer covered services
• Are enrolled in Georgia Families Medicaid (GHF) and have a valid Medicaid ID 
• Have been credentialed by the Centralized Verification Organization (CVO) under contract with the Department of Community Health
• Are not found in the Medicaid Excluded Provider Listing
• Have not been excluded from participation by United States Department of Health and Human Services, and Office of Inspector General
Providers requesting network admission that meet the above requirements are subject to an approval process. Providers requesting network admission or are being recruited for admission must also meet one or more of the following business need standards: close a gap for Geo Access, increase provider appointment availability, or request to join an existing contracted hospital group. 
The process for requesting network admission starts with the provider filling out an online join our network request form required to gather information from interested providers. Request to join the plan’s network are received by the Contract Management Team who reaches out to the provider to obtain additional information and validate submitted information such as license, Medicaid ID, and demographics as needed. Completed applications are reviewed by a committed comprised of Contract Management, Contracting, Medical Management, and the assigned contract negotiator or their designee. The contracting department has the discretion to recruit and admit for participation providers willing to join the plan at reimbursement rates at or below the base standard rate and who meet the business need standards e.g., Geo Access, appointment availability and being added to an existing provider hospital group. 
Provider may also be identified for recruitment based on Geo Access standards. In such cases, approval will come from the contracted department who will log the providers information on the contracting log or the IMT and a contracting packet is mailed.  The contracting department will attempt to communicate and contract with provider up to 3 times (includes contact with a proposal and/or follow up via emails and phone calls). 
</t>
  </si>
  <si>
    <t xml:space="preserve">Same as IP, with the addition of the following definitions
Definitions:
Primary Care Provider (PCP) is a licensed medical doctor (MD) or doctor of osteopathy (DO) or certain licensed medical practitioners who, within the scope of practice and in accordance with State certification/licensure requirements, standards, and practices, is responsible for providing all required Primary Care services to members. A PCP shall include general/family practitioners, pediatricians, internist, physician assistants, CNMs or NP-Cs, and psychiatrist who agree to serve as PCPs for members who have a primary diagnosis of a Severe Persistent Mental Illness (SPMI). 
Ancillary Providers are defined as including: 
• Durable Medical Equipment (DME)
• Home Health
• Home Infusion
• Hospice
• Dialysis
• Laboratory
• Orthotics and Prosthetics
• Urgent Care
• Sleep Center
• Rehabilitation (PT, OT, SLP)
• Skilled Nursing Facility (SNF)
• Outpatient Surgery Centers
• Audiology
</t>
  </si>
  <si>
    <t xml:space="preserve">Same as IP, with the addition of the following definition
M/S 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Behavioral Health Specialist include Psychiatrist, Psychologist, Licensed Social Worker (LCSW), Licensed Professional Counselor (LPC), Licensed Marriage and Family Therapist (LMFT). 
Per Medicaid contract requirements, Peach State must admit the following behavioral health provider types that agree to the CMOs terms and rates:
• Tier 1: Comprehensive Providers (CCP) 
• Tier 2: Community Medicaid Providers (CMP)
• Specialty Providers: 1. Intensive Family Intervention 2. Certified Peer Specialist    3.  Care Management Entities who will provide intensive customized, complex Care Coordination for children, youth, and young adults who have mental illness, serious emotional disturbance (or similar diagnosis) and their families        4. Assertive Community Treatment for adults with SPMI
All other admission standards and factors are the same as medical surgical standards 
</t>
  </si>
  <si>
    <t xml:space="preserve">N/A – All Emergency Service Providers offer both medical/Surgical and behavioral health services and are not limited when services are emergent in nature </t>
  </si>
  <si>
    <t xml:space="preserve">N/A – all network pharmacies providers both Medical/Surgical and Mental Health/Substance Use Disorder drugs are not limited </t>
  </si>
  <si>
    <t xml:space="preserve">GA.CONT.11 – Network Selection and Retention
GA.CONT.07 – Provider Recruitment Committee
GA.CONT.10 – Evaluation of Provider Availability 
GA.CONT.16 – New Contract Network and Development Policy </t>
  </si>
  <si>
    <t xml:space="preserve"> Scope and Flow
The Plan regularly monitors adequacy and availability of network providers to ensure it is meeting Medicaid regulatory standards for both medical/surgical and mental health/substance network adequacy standards. Providers are proactively recruited and admitted into the network when network adequacy gaps are identified.  
Factors Considered 
The Plan monitors the following factors to ensure that its provider networks are adequate and that its provider network admission standards are applied comparably and no more stringently to MH/SUD providers relative to M/S providers:
• Compliance with Georgia Medicaid Geo Access Standards 
• Geo Access Open Gaps Results 
• Compliance with Medicaid High Volume Primary Care, Specialist and Behavioral Health member to provider ratio
Evidentiary Standards 
2020 Q3 Geo Access Results 
Geo Access by Level of Care - Inpatient Level of Care
Region  Urban Medical  Rural Medical  Urban Mental Health/Substance Abuse   Rural Mental Health/Substance Abuse 
Atlanta  100% 100% 98% 97%
Central  100% 100% 73% 72%
East  100% 100% 100% 100%
North  100% 100% 73% 73%
Southeast 100% 100% 80% 76%
Southwest 100% 100% 50% 53%
Geo Access by Level of Care - Out-Patient Level of Care 
Region  Urban Medical  Rural Medical  Urban Mental Health/Substance Abuse   Rural Mental Health/Substance Abuse 
Atlanta  100% 100% 100% 100%
Central  99% 99% 100% 94%
East  100% 98% 100% 100%
North  99% 98% 89% 88%
Southeast 99% 99% 94% 86%
Southwest 98% 99% 93% 94%
Note: Geo Access standards are measured at the county level. To summarize and aggregate the access percentage by region, the Plan took the average of the access percentage for all of the counties in the region for all the provider type under medical/surgical hospital and mental health/substance abuse facility and PRTF. This methodology provides for a general view of accessibility by region, but it artificially brings down the overall percentage by region because it does not take into account the weighted average of the membership per county e.g., a small county with only 30 members without access weigh the same in the overall regional access percentage as a county with 10,000 members. 
2020 Q3 Open Gaps Results 
Medical/Surgical Geo Access Gaps 
Medical Surgical Geo Access Gaps 
Provider Specialty AT CN ET NO SE SW Total
Allergy &amp; Immunology   1   1 6 3 11
Audiology   5 1   3 5 14
Dental Specialties     1 4 1   6
Dermatology       3 1 4 8
Endocrinology   3   6 1 2 12
ENT       1   5 6
Gastroenterology           4 4
Hematology/Oncology      1 1   2 4
Infectious Disease   1     2 5 8
Nephrology       2 1 3 6
Ophthalmology           1 1
Orthopedics           2 2
PCP 1   1   3 1 6
Pediatrics 1 5 5   5 4 20
Rheumatology 2 6 8 6 5 6 33
Urology     1   1 3 5
Vascular Surgery     1 5 2 2 10
Total 6 30 28 37 50 74 225
MH/SUD Geo Access Gaps
Mental Health/Substance Abuse Geo Access Network Gaps
Provider Specialties  AT  CN NO SE SW Total
Autism Spectrum Disorder (ASD)   10 3 12 7 32
Narcotic Treatment Programs 4 6 16 15 15 56
PRTF's 5 20 19 16 32 92
Psychologists   1   2   3
Total 9 37 38 45 54 183
The Plan also monitors compliance with Medicaid High Volume Primary Care, Specialist and behavioral health member to provider ratios, based on standards created by Georgia Families Medicaid. 
Medical/Surgical – Primary Care Physicians 
Practitioner Type Standard 2020 Results Goal Met?
Primary Care Practitioners: Family (FP) and general practitioners (GP) 90% of members have at least 2 FP or GP within 8 miles
At least 1 FP or GP per 2,500 members 95% of members have at least 2 FP or GP within 8 miles
1 FP or GP per 282 members Yes
Yes
Primary Care Practitioners: Internal Medicine (IM) 90% of adult members have at least 2 IM within 8 miles
At least 1 IM per 2,500 adult members 95% of members have at least 2 IM 
within 8 miles
1 IM per 70 members Yes
Yes
Primary Care Practitioners: Pediatrics 90% of members under age 18 have at least 2 pediatricians within 8 miles
At least 1 pediatrician per 2,500 members underage 18 95% of members under age 18 have at least 2 Pediatricians within 8 miles
1 Pediatrician per 254 members underage 18 Yes
Yes
Medical/Surgical – Specialist 
Practitioner Type Standard 2020 Results Goal
Met?
High Volume: Obstetrics and Gynecology 90% of female members have at least 2 OBGYN within 30 miles
At least 1 OBGYN per 5,000 female members 100% of female members have at least 2 OBGYN within 30 miles
2 OBGYN per 256 female members Yes
Yes
High Impact: Oncology 90% of members have at least 1 oncologist within 30 miles
At least 1 oncologist per 5,000 members 94% of members have at least 1 Oncologist within 30 miles
1 Oncologist per 674 members Yes
Yes
Mental Health/Substance Abuse – high Volume Provider Types 
Practitioner Type Standard 2020 Results Goals Met? 
(Yes/No)
Community Mental Health Centers 1 provider per 15,000 members 1 CMHC per 461 members Yes
Masters Level Clinician 1 practitioner per 3,000 members 1 Masters Level Clinician per 269 members Yes
Psychiatrist 1 practitioner per 2,000 members 1 Psychiatrist per 491 members Yes
Analysis 
For the measure period, the Plan met Geo Access standards for medical/surgical (M/S) in all regions of the state for both Urban and Rural areas. For mental health/substance abuse (MH/SA), the Plan met all Geo Access standards for all regions with the exception of the rural areas in the Central, Southeast and Southwest regions and urban areas of the Southwest region. Compliance with Geo Access standards for Medicaid are defined as 90% of members have access to at least one provider within 30 miles in urban areas and 45 miles in rural areas. 
 Further analysis of the Plan’s network strategy and efforts in the three regions shows that the plan has contracted all willing Medication Assisted Treatment programs (MAT) and Psychiatric Residential Treatment Facilities (PRTF) credentialed by Medicaid in the state. These provider types make up 68% of the MH/SA Geo Access network adequacy gaps (124 of the 183 total gaps). The remaining 32% of the gaps are from Autism Spectrum Disorder (ASD) service providers and psychologists in small rural counties where provider availability is limited.  The Plan utilizes Geo Access gap reports to recruit providers in areas identified with gaps. The plan has been successful in recruiting providers for gap areas where the provider type is available in the county showing the gap. For most psychologist and ASD gaps, a provider is not available in the county with the gap. In these instances, the Plan enhances access to services by offering telehealth and in-home care.
Similarly, although the total rate of geo-access gaps is lower for M/S when averaged across all provider types, there are concentrated gaps among a variety of specific M/S specialties. As with MH/SUD providers, the Geo Access gaps for M/S providers are mostly driven by specialties with limited provider availability, including rheumatology, pediatrics, endocrinology and audiology in rural areas. 
The plan does meet the high-volume specialty provider to member ratio standards for both M/S and MH/SUD. 
The Plan therefore concluded that these network gaps are due to primarily to provider shortages, and that such gaps would be unlikely to be significantly affected by changes to its network admission standards or reimbursement rates.  Instead, to address the identified network gaps for both M/S and MH/SUD provider types, the Plan takes the following actions to recruit additional network providers: engage all available Medicaid CVO approved in counties with gaps and engage providers in continuous counties that can deliver in-home services; contract with providers to offer telehealth with new service offerings such as partial hospitalization, intensive outpatient programs and ASD services; and increase the use of in home treatment offered by contracted providers across county lines. During the COVID-19 pandemic, the plan saw a significant increase in the use of telehealth services by MH/SA providers. The use rate of telehealth is significantly higher for MH/SA as compared to M/S.
</t>
  </si>
  <si>
    <t xml:space="preserve">Provider reimbursement rates are offered at 100% of the state Medicaid fee schedule for nearly all contract offers and for nearly all services that are covered by the state fee schedule for the contracted service. Exceptions are made only in the following circumstances:
•  Close a Geo Access location or provider specialty gap when a limited number of providers are available to close the gap
• To ensure availability of a covered service when a limited number of providers are available that offer the cover service 
• Based on market rates in locations of high number of provider availability for covered services 
</t>
  </si>
  <si>
    <t xml:space="preserve">Same as M/S, except as stated below. Provider reimbursement for behavioral health stays in an acute care hospital follows 100% of Medicaid Fee schedule where a Medicaid Fee Schedule is available. 
For acute care stays in hospitals with more than 15 beds where State Fee schedule is not available, the plan negotiates a per diem rate periodically based on the contract renewal terms. 
For Psychiatric Residential Treatment Facilities (PRTF), the plan follows 100% of the Medicaid per diem rates. 
</t>
  </si>
  <si>
    <t>N/A – All Emergency Service Providers offer both medical/Surgical and behavioral health services and are not limited when services are emergent in nature</t>
  </si>
  <si>
    <t>N/A – all network pharmacies providers both Medical/Surgical and Mental Health/Substance Use Disorder drugs are not limited</t>
  </si>
  <si>
    <t xml:space="preserve">Standard Practitioner Provider Agreement Template </t>
  </si>
  <si>
    <t xml:space="preserve"> Scope and Flow
The plan monitors reviews and updates the reimbursement rates set forth in the fee schedules and paid rates for network providers to ensure that reimbursement rates are adequate for the service provided and to ensure that no disparity exist between the methodologies used to develop rates for Medical/Surgical relative to Mental Health/Substance Abuse providers. 
Factors Considered 
• Percentage of Medicaid Fee Schedule paid to Outpatient contracted providers by licensure level 
• Ratio of plan paid rates to provider charges 
Evidentiary Standards
The plan reviewed claims between April 2019 and June 2020 and compared the plan’s reimbursement relative the Medicaid Fee schedules appropriate to the provider service level. 
Providers Reimbursement to % of Medicaid Rates 
Medical/Surgical  Mental Health/Substance Abuse
Provider Type Payment % of Medicaid Provider Type Payment % of Medicaid
MD* 101% MD 99%
Doctoral 98% Doctoral 101%
Masters 99% Masters 97%
Note 1: Total Average Payment as a Percentage of Medicaid by Licensure Type (rounded to nearest %)
Note 2: *Methodology to calculate MD payment percentage of Medicaid takes into account enhanced payments paid to certain attested PCPs for certain codes. Claims are priced relative to 100% of the Medicaid physicians fee schedule and for the physicians receiving enhanced payments, claims are priced relative to 100% of the Medicaid enhanced payment fee schedule. Enhanced rates for the claims flagged as enhanced and all others are priced at the applicable Medicaid physician FS. 
Pricing Equivalency Methodology 
All claims are priced with the applicable Medicaid fee scheduled for MH/SA and M/S. For example, on the M/S enhanced payments are higher for attested providers, therefore claims flagged as enhanced were all re-price using the Medicaid enhanced rates. All other MH/SA and M/S claims are priced using the applicable Medicaid physician fee schedule. We’re using this to identify the equivalency to 100% Medicaid.
Additionally, the Plan monitors the ratio of the Plan’s paid rates to the network provider’s charges to determine whether higher discounts are applied for Medical/Surgical or Mental Health/Substance Abuse providers. 
 Medical/Surgical   
POS*  Full Charges   Payment  % by POS* 
IP  $     931,115,175   $ 218,761,375  23.49% 
OP  $     442,062,906   $    77,931,295  17.63% 
Grand Total  $ 1,782,679,770   $ 346,451,919  19.43% 
 Mental Health/Substance Abuse  
POS*  Full Charges   Payment  % by POS* 
IP  $    18,689,886   $ 6,092,213  32.60%
OP  $      1,078,845   $    539,782  50.03%
  $    19,768,731   $ 6,631,995  33.55%
Analysis 
The factors, sources, and evidentiary standards for developing reimbursement rates are the same for MH/SUD providers as for M/S providers and are implemented by the same provider contracting teams according to the same policies and procedures. Therefore, the Plan concludes that the reimbursement rate-setting methodology is comparable and no more stringent as written.
In operation, for the measure period, the Plan’s reimbursement rate for Medical/Surgical and Mental Health/Substance Abuse providers as measured by the percentage of Medicaid Fee Scheduled paid are comparable. The small disparity between the percentage of Medicaid paid to MH/SUD Master’s Level relative to the percentage of Medicaid paid to M/S Master’s Leve is likely due to slight analytical variations e.g., manual adjustment, missing modifiers or units that can drive the equivalency down. .
When comparing the ratio of paid rates to provider charges, the plan pays a significantly larger percentage of charges for MH/SA provider when compared to M/S providers. MH/Sa rates are comparable to M/S rates. The Plan therefore concluded that raising the MH/SUD would be unlikely to significantly change the number of providers in the network. 
</t>
  </si>
  <si>
    <t xml:space="preserve">The plan maintains a contracted network of Inpatient providers necessary to deliver medically necessary covered services to plan members. Should the plan not have an In-network provider that is credentialed and contracted to deliver covered services, the Medical Management Department will authorize such services to an Out of Network/Out of State non contracted provider. 
All out of network providers are required to obtain a prior authorization for all services (except emergency services) in order to be eligible for payment.  If a medically necessary covered service is available from an in-network provider and a plan member chooses to utilize an out-of-network provider for a nonemergency service without obtaining an authorization, the plan will not be responsible for payment. 
All requests for out of network/out of state providers are reviewed by the UM designee who will determine the reason for the request, attempt to locate an in-network provider and send for an advisory review. Information gathered is documented in the plan’s medical management system. 
The UM designee will use the plan’s Find a Provider tool to search for a network provider using the members zip code and the provider specialty type need for the requested service. The UM designee will contact at least 3 providers who are available to provide the service requested, accepting new patients, and able to see the patient within the Georgia Families Medicaid mandated time frames. 
If a network provider is available, the UM designee will contact the requesting provider/member an offer the listing on in-network providers. If the requesting provider does not agree or the in-network, or the in-network provider does not meet Medicaid mandated geographic standards e.g., miles or drive time from the member, the request for an out-of-network provider is sent for advisory review. 
UM designee will complete an authorization for approved out-of-network provider request. The out-of-network provider will be notified of the authorization and how to access information related to plan billing in the plan’s website, provider manual and the state’s Medicaid fee schedule. If the provider is not willing to accept the applicable Medicaid fee schedule, they will be informed that a Single Case Agreement will be needed. If a rate cannot be agreed upon, then another out-of-network provider may need to be found. 
Factors considered by advisory reviewers for out-of-network provider requests include urgent or emergent inpatient admissions (member may be transferred to an in-network facility once stabilized), participating provider who is only affiliated with an out-of-network facility, second opinion request with an out-of-network provider, and inpatient “out of area/state services” for the treatment of an unexpected illness or injury.
If a provider does not accept Medicaid rates stabilized by the state, a Single Case Agreement (SCA) process will be initiated. The SCA process can be initiated by prior authorization/case management process, concurrent review process, or through a request from a plan Medical Director, Network Development/Contracting Department, Medical Management Department and/or Customer Services. 
Once a SCA request is received by the contracting department, the contract negotiator will verify the members eligibility in the designated system, review the Office of Inspector General’s (OIG) website and the medical composite board licensure listing to ensure the out-of-network is eligible to render authorized services. 
Out-of-network providers excluded for participating in government regulated healthcare insurance by the Office of Inspector General (OIG) or who do not have an active medical/facility license in the state where services will be rendered are not eligible for a Single Case Agreement to provide Out-of-Network services. 
If the contract negotiator determines that the out-of-network provider is not duly licensed or is excluded from participation by OIG, the contract negotiator will cease all SCA negotiation activities, advise the provider, and work with the referring department to provide an alternative strategy to ensure continuity of care for the member in need of the service. 
If the member and the out-of-network provider are eligible, the contract negotiator will initiate the SCA negotiation process. Providers that sign an SCA are indicating that they either have the appropriate credentials to service the member or that they have approval to obtain such credentials, including a Medicaid number for Medicaid recipients. 
Only the plan President, Chief Operating Officer, Chief Financial Officer, VP of Plan Operations, VP of Contracting, Director of Contracting or Manager of Contracting are authorized to sign a completed SCA. </t>
  </si>
  <si>
    <t xml:space="preserve">GA.CONT.01 – Provision of Services by Out of Network/Out of State Non-Contracted Providers 
CC.UM.01.08 – Use of Out of Network Providers and Steerage </t>
  </si>
  <si>
    <t>The factors, sources, and evidentiary standards for OON provider access are the same for MH/SUD as for M/S benefits and are implemented by the same staff according to the same policies and procedures. Therefore, the Plan concludes that the OON provider access standards are comparable and no more stringent.</t>
  </si>
  <si>
    <t xml:space="preserve">If a provider is not willing to accept the applicable Medicaid fee schedule or insist on a SCA, UM will inform the out-of-network provider that a Single Case Agreement (SCA) process will be initiated.  If rates cannot be agreed upon, the authorization may be denied, and another provider may be found to serve the member.  The UM designee will work with the Network/Contracting department to arrange for the negotiation of a one-time contract, i.e., Single Case Agreement (SCA).
Rates and charges for out-of-network providers are based on the established Medicaid fee schedule. If the authorized service is not priced by Medicaid, then the contract negotiator will determine the following when negotiating the rate with the provider:
• Previously negotiated rate with the provider
• Previously negotiated rate with a similar provider
• Medicaid reimbursement for a similar service
• As a last option, the contract negotiator may propose a discount from provider’s bill charges.  
In cases where a member is scheduled to received care, is receiving care or has received care and the contract negotiator is not able to make contact with the provider at the providers location, after three attempts, the contract negotiator will communicate to the Medical Management representative that reimbursement shall be at the Peach State Noon-Par Rate/GA Medicaid Fee Schedule/DRG Rate and according to the provisions outlined in the Agreement between the Plan and the Department of Community Service. </t>
  </si>
  <si>
    <t>CC.UM.01.08 – Use of Out of Network Providers and Steerage 
GA.CONT.02 – Single Case Agreement (SCA)</t>
  </si>
  <si>
    <t>The plan monitors reviews and updates the paid rates for out of network providers relative to the provider’s charged rate to ensure that out of network reimbursement rates are adequate for the services provided and to ensure that no disparity exist between rates for Medical/Surgical relative to Mental Health/Substance Abuse providers. 
 OON Medical/Surgical   
POS  Full Charges   Payment  % by POS  
IP  $ 51,899,206   $   9,972,482  19.22% 
OP  $ 13,456,410   $   1,210,454  9.00% 
Total  $ 89,200,740   $ 13,141,833  14.73% 
 OON Mental Health/Substance Abuse  
POS  Full Charges   Payment   % by POS 
IP  $   9,129,531   $ 2,950,390  32.32%
OP  $       712,058   $    167,479  23.52%
Total  $   9,841,589   $ 3,117,870  31.68%
For the measure period, the Plan’s reimbursement rate for Medical/Surgical and Mental Health/Substance Abuse out of network providers as measured by the ratio of paid rates to provider charges did not show that MH/SA reimbursement was more discounted than M/S. The finding show that the plan pays a significantly larger percentage of charges for MH/SUD provider when compared to M/S providers in both the IP and OP classifications. The Plan therefore concluded that OON reimbursement for MH/SUD providers is at least comparable to and no more stringent than OON reimbursement for M/S providers.</t>
  </si>
  <si>
    <t>James Richardson, MD FACEP</t>
  </si>
  <si>
    <t>Chief Medical Director</t>
  </si>
  <si>
    <t>Member Handbook and Enterprise Data Warehouse</t>
  </si>
  <si>
    <t>DCH Contract and Member Handbook</t>
  </si>
  <si>
    <t>Enterprise Data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</si>
</sst>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8" formatCode="&quot;$&quot;#,##0.00_);[Red]\(&quot;$&quot;#,##0.00\)"/>
    <numFmt numFmtId="44" formatCode="_(&quot;$&quot;* #,##0.00_);_(&quot;$&quot;* \(#,##0.00\);_(&quot;$&quot;* &quot;-&quot;??_);_(@_)"/>
  </numFmts>
  <fonts count="6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b/>
      <sz val="11"/>
      <color rgb="FFFF0000"/>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dashed">
        <color indexed="64"/>
      </top>
      <bottom/>
      <diagonal/>
    </border>
    <border>
      <left style="dashed">
        <color auto="1"/>
      </left>
      <right style="dashed">
        <color auto="1"/>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cellStyleXfs>
  <cellXfs count="577">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Fill="1" applyAlignment="1">
      <alignment horizontal="center"/>
    </xf>
    <xf numFmtId="0" fontId="0" fillId="0" borderId="0" xfId="0" applyFill="1"/>
    <xf numFmtId="0" fontId="0" fillId="0" borderId="0" xfId="0" applyFont="1" applyFill="1"/>
    <xf numFmtId="0" fontId="14" fillId="0" borderId="6" xfId="0" applyFont="1" applyFill="1" applyBorder="1"/>
    <xf numFmtId="0" fontId="14" fillId="0" borderId="7" xfId="0" applyFont="1" applyFill="1" applyBorder="1"/>
    <xf numFmtId="0" fontId="14" fillId="0" borderId="8" xfId="0" applyFont="1" applyFill="1" applyBorder="1"/>
    <xf numFmtId="0" fontId="14" fillId="3" borderId="6" xfId="0" applyFont="1" applyFill="1" applyBorder="1"/>
    <xf numFmtId="0" fontId="14" fillId="3" borderId="7" xfId="0" applyFont="1" applyFill="1" applyBorder="1"/>
    <xf numFmtId="0" fontId="14" fillId="3" borderId="8"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Fill="1" applyBorder="1" applyAlignment="1">
      <alignment horizontal="center"/>
    </xf>
    <xf numFmtId="0" fontId="0" fillId="0" borderId="0" xfId="0"/>
    <xf numFmtId="0" fontId="1" fillId="0" borderId="0" xfId="0" applyFont="1"/>
    <xf numFmtId="0" fontId="2" fillId="0" borderId="0" xfId="0" applyFont="1"/>
    <xf numFmtId="0" fontId="4" fillId="0" borderId="0" xfId="0" applyFont="1"/>
    <xf numFmtId="0" fontId="0" fillId="0" borderId="0" xfId="0" applyBorder="1"/>
    <xf numFmtId="0" fontId="0" fillId="0" borderId="0" xfId="0" applyFill="1" applyBorder="1"/>
    <xf numFmtId="0" fontId="16" fillId="0" borderId="0" xfId="0" applyFont="1" applyFill="1"/>
    <xf numFmtId="0" fontId="16" fillId="0" borderId="0" xfId="0" quotePrefix="1" applyFont="1" applyFill="1"/>
    <xf numFmtId="0" fontId="32" fillId="0" borderId="0" xfId="0" applyFont="1"/>
    <xf numFmtId="0" fontId="0" fillId="0" borderId="0" xfId="0" applyAlignment="1">
      <alignment wrapText="1"/>
    </xf>
    <xf numFmtId="0" fontId="0" fillId="0" borderId="0" xfId="0" applyFill="1" applyAlignment="1"/>
    <xf numFmtId="0" fontId="13" fillId="0" borderId="0" xfId="0" applyFont="1" applyAlignment="1"/>
    <xf numFmtId="0" fontId="9" fillId="0" borderId="0" xfId="0" applyFont="1"/>
    <xf numFmtId="0" fontId="9" fillId="0" borderId="0" xfId="0" applyFont="1" applyAlignment="1"/>
    <xf numFmtId="0" fontId="1" fillId="0" borderId="2" xfId="0" applyFont="1" applyBorder="1"/>
    <xf numFmtId="0" fontId="5" fillId="0" borderId="2" xfId="0" applyFont="1" applyBorder="1"/>
    <xf numFmtId="0" fontId="5" fillId="0" borderId="2" xfId="0" applyFont="1" applyFill="1" applyBorder="1"/>
    <xf numFmtId="0" fontId="0" fillId="0" borderId="0" xfId="0" applyFill="1" applyAlignment="1">
      <alignment horizontal="left" vertical="top" wrapText="1"/>
    </xf>
    <xf numFmtId="0" fontId="33" fillId="0" borderId="0" xfId="0" applyFont="1" applyFill="1"/>
    <xf numFmtId="0" fontId="9" fillId="0" borderId="0" xfId="0" applyFont="1" applyFill="1"/>
    <xf numFmtId="0" fontId="0" fillId="0" borderId="0" xfId="0" applyAlignment="1">
      <alignment horizontal="left" vertical="top" wrapText="1"/>
    </xf>
    <xf numFmtId="0" fontId="38" fillId="0" borderId="0" xfId="0" applyFont="1" applyAlignment="1">
      <alignment horizontal="left"/>
    </xf>
    <xf numFmtId="0" fontId="14" fillId="5" borderId="7" xfId="0" applyFont="1" applyFill="1" applyBorder="1" applyAlignment="1">
      <alignment vertical="top"/>
    </xf>
    <xf numFmtId="0" fontId="0" fillId="0" borderId="0" xfId="0" applyFill="1" applyAlignment="1">
      <alignment horizontal="center" vertical="top" wrapText="1"/>
    </xf>
    <xf numFmtId="0" fontId="3" fillId="0" borderId="0" xfId="0" applyFont="1" applyFill="1" applyAlignment="1">
      <alignment horizontal="center" vertical="top"/>
    </xf>
    <xf numFmtId="0" fontId="0" fillId="0" borderId="0" xfId="0" applyFill="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0" fillId="0" borderId="0" xfId="0" applyFont="1"/>
    <xf numFmtId="0" fontId="0" fillId="0" borderId="0" xfId="0" applyFont="1"/>
    <xf numFmtId="0" fontId="33" fillId="0" borderId="0" xfId="0" applyFont="1" applyFill="1" applyAlignment="1">
      <alignment wrapText="1"/>
    </xf>
    <xf numFmtId="0" fontId="48" fillId="0" borderId="2" xfId="0" applyFont="1" applyBorder="1" applyAlignment="1">
      <alignment horizontal="center"/>
    </xf>
    <xf numFmtId="0" fontId="0" fillId="0" borderId="0" xfId="0" applyFill="1" applyAlignment="1">
      <alignment horizontal="left" vertical="top" wrapText="1"/>
    </xf>
    <xf numFmtId="0" fontId="16" fillId="0" borderId="0" xfId="0" applyFont="1" applyFill="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1"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1" fillId="0" borderId="0" xfId="0" applyFont="1" applyAlignment="1" applyProtection="1">
      <alignment horizontal="right"/>
      <protection hidden="1"/>
    </xf>
    <xf numFmtId="0" fontId="4" fillId="0" borderId="0" xfId="0" applyFont="1" applyProtection="1">
      <protection hidden="1"/>
    </xf>
    <xf numFmtId="0" fontId="28" fillId="0" borderId="0" xfId="0" applyFont="1" applyFill="1" applyBorder="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Fill="1" applyBorder="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Border="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Border="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Border="1" applyProtection="1">
      <protection hidden="1"/>
    </xf>
    <xf numFmtId="0" fontId="0" fillId="8" borderId="0" xfId="0"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Border="1" applyProtection="1">
      <protection hidden="1"/>
    </xf>
    <xf numFmtId="0" fontId="38" fillId="0" borderId="0" xfId="0" applyFont="1" applyProtection="1">
      <protection hidden="1"/>
    </xf>
    <xf numFmtId="0" fontId="1" fillId="8" borderId="0" xfId="0" applyFont="1" applyFill="1" applyBorder="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0" xfId="0" applyBorder="1" applyProtection="1">
      <protection hidden="1"/>
    </xf>
    <xf numFmtId="0" fontId="0" fillId="0" borderId="13" xfId="0" applyBorder="1" applyProtection="1">
      <protection hidden="1"/>
    </xf>
    <xf numFmtId="0" fontId="25" fillId="0" borderId="0"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1" fillId="0" borderId="13" xfId="0" applyFont="1" applyFill="1" applyBorder="1" applyAlignment="1" applyProtection="1">
      <alignment horizontal="center" wrapText="1"/>
      <protection hidden="1"/>
    </xf>
    <xf numFmtId="0" fontId="1" fillId="0" borderId="2" xfId="0" applyFont="1" applyFill="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1" fillId="0" borderId="2" xfId="0" applyFont="1" applyFill="1" applyBorder="1" applyAlignment="1" applyProtection="1">
      <alignment horizontal="center" wrapText="1"/>
      <protection hidden="1"/>
    </xf>
    <xf numFmtId="0" fontId="60" fillId="0" borderId="12" xfId="3" applyBorder="1" applyAlignment="1" applyProtection="1">
      <alignment horizontal="center" wrapText="1"/>
      <protection hidden="1"/>
    </xf>
    <xf numFmtId="0" fontId="6" fillId="0" borderId="0" xfId="0" applyFont="1" applyFill="1" applyBorder="1" applyAlignment="1" applyProtection="1">
      <alignment horizontal="left"/>
      <protection hidden="1"/>
    </xf>
    <xf numFmtId="0" fontId="24" fillId="0" borderId="0"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5" fontId="0" fillId="2" borderId="48" xfId="0" applyNumberFormat="1" applyFill="1" applyBorder="1" applyProtection="1">
      <protection locked="0" hidden="1"/>
    </xf>
    <xf numFmtId="5" fontId="0" fillId="2" borderId="48" xfId="0" applyNumberFormat="1" applyFont="1" applyFill="1" applyBorder="1" applyAlignment="1" applyProtection="1">
      <alignment horizontal="left" vertical="top"/>
      <protection locked="0" hidden="1"/>
    </xf>
    <xf numFmtId="0" fontId="1" fillId="2" borderId="47" xfId="0" applyFont="1" applyFill="1" applyBorder="1" applyAlignment="1" applyProtection="1">
      <alignment horizontal="center"/>
      <protection locked="0" hidden="1"/>
    </xf>
    <xf numFmtId="5" fontId="0" fillId="0" borderId="0" xfId="0" applyNumberFormat="1" applyBorder="1" applyProtection="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Border="1" applyProtection="1">
      <protection hidden="1"/>
    </xf>
    <xf numFmtId="9" fontId="0" fillId="0" borderId="0" xfId="1" applyFont="1" applyAlignment="1" applyProtection="1">
      <alignment horizontal="center"/>
      <protection hidden="1"/>
    </xf>
    <xf numFmtId="9" fontId="0" fillId="0" borderId="12" xfId="0" applyNumberFormat="1" applyFill="1" applyBorder="1" applyProtection="1">
      <protection hidden="1"/>
    </xf>
    <xf numFmtId="9" fontId="0" fillId="0" borderId="13" xfId="0" applyNumberFormat="1" applyFill="1" applyBorder="1" applyProtection="1">
      <protection hidden="1"/>
    </xf>
    <xf numFmtId="0" fontId="0" fillId="0" borderId="0" xfId="0" applyBorder="1" applyAlignment="1" applyProtection="1">
      <protection hidden="1"/>
    </xf>
    <xf numFmtId="0" fontId="25" fillId="0" borderId="0" xfId="0" applyFont="1" applyBorder="1" applyAlignment="1" applyProtection="1">
      <alignment horizontal="right"/>
      <protection hidden="1"/>
    </xf>
    <xf numFmtId="0" fontId="0" fillId="0" borderId="13" xfId="0" applyFill="1" applyBorder="1" applyProtection="1">
      <protection hidden="1"/>
    </xf>
    <xf numFmtId="0" fontId="1" fillId="0" borderId="11"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0" xfId="0" applyFill="1" applyProtection="1">
      <protection hidden="1"/>
    </xf>
    <xf numFmtId="0" fontId="0" fillId="0" borderId="11" xfId="0" applyBorder="1" applyProtection="1">
      <protection hidden="1"/>
    </xf>
    <xf numFmtId="0" fontId="1" fillId="0" borderId="0" xfId="0" applyFont="1" applyBorder="1" applyAlignment="1" applyProtection="1">
      <alignment horizontal="left"/>
      <protection hidden="1"/>
    </xf>
    <xf numFmtId="0" fontId="12" fillId="0" borderId="0" xfId="0" applyFont="1" applyBorder="1" applyAlignment="1" applyProtection="1">
      <alignment horizontal="center" wrapText="1"/>
      <protection hidden="1"/>
    </xf>
    <xf numFmtId="0" fontId="31" fillId="0" borderId="0" xfId="0" applyFont="1" applyBorder="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44" fontId="15" fillId="2" borderId="48" xfId="0" applyNumberFormat="1" applyFont="1" applyFill="1" applyBorder="1" applyAlignment="1" applyProtection="1">
      <alignment horizontal="left" vertical="top" wrapText="1"/>
      <protection locked="0" hidden="1"/>
    </xf>
    <xf numFmtId="44" fontId="15" fillId="2" borderId="47" xfId="0" applyNumberFormat="1" applyFont="1" applyFill="1" applyBorder="1" applyAlignment="1" applyProtection="1">
      <alignment horizontal="left" vertical="top" wrapText="1"/>
      <protection locked="0" hidden="1"/>
    </xf>
    <xf numFmtId="0" fontId="5" fillId="0" borderId="11"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hidden="1"/>
    </xf>
    <xf numFmtId="44" fontId="0" fillId="0" borderId="0" xfId="0" applyNumberFormat="1" applyFill="1" applyBorder="1" applyAlignment="1" applyProtection="1">
      <alignment horizontal="left" vertical="top"/>
      <protection hidden="1"/>
    </xf>
    <xf numFmtId="44" fontId="15" fillId="0" borderId="0" xfId="0" applyNumberFormat="1" applyFont="1" applyFill="1" applyBorder="1" applyAlignment="1" applyProtection="1">
      <alignment horizontal="left" vertical="top" wrapText="1"/>
      <protection hidden="1"/>
    </xf>
    <xf numFmtId="44" fontId="15" fillId="0" borderId="13" xfId="0" applyNumberFormat="1"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top"/>
      <protection hidden="1"/>
    </xf>
    <xf numFmtId="0" fontId="0" fillId="0" borderId="14" xfId="0" applyBorder="1" applyProtection="1">
      <protection hidden="1"/>
    </xf>
    <xf numFmtId="0" fontId="51" fillId="0" borderId="0" xfId="0" applyFont="1" applyFill="1" applyProtection="1">
      <protection hidden="1"/>
    </xf>
    <xf numFmtId="0" fontId="33" fillId="0" borderId="0" xfId="0" applyFont="1" applyFill="1" applyProtection="1">
      <protection hidden="1"/>
    </xf>
    <xf numFmtId="0" fontId="52" fillId="0" borderId="0" xfId="0" applyFont="1" applyFill="1" applyProtection="1">
      <protection hidden="1"/>
    </xf>
    <xf numFmtId="0" fontId="53" fillId="0" borderId="0" xfId="0" applyFont="1" applyFill="1" applyAlignment="1" applyProtection="1">
      <alignment horizontal="left"/>
      <protection hidden="1"/>
    </xf>
    <xf numFmtId="0" fontId="52"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37" fillId="8" borderId="0" xfId="0" applyFont="1" applyFill="1" applyBorder="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Border="1" applyAlignment="1" applyProtection="1">
      <alignment horizontal="center"/>
      <protection hidden="1"/>
    </xf>
    <xf numFmtId="0" fontId="0" fillId="2" borderId="2" xfId="0" applyFont="1" applyFill="1" applyBorder="1" applyProtection="1">
      <protection locked="0" hidden="1"/>
    </xf>
    <xf numFmtId="0" fontId="0" fillId="2" borderId="2" xfId="0" applyFill="1" applyBorder="1" applyProtection="1">
      <protection locked="0" hidden="1"/>
    </xf>
    <xf numFmtId="0" fontId="1" fillId="2" borderId="2" xfId="0" applyFont="1" applyFill="1" applyBorder="1" applyAlignment="1" applyProtection="1">
      <alignment horizontal="center"/>
      <protection locked="0" hidden="1"/>
    </xf>
    <xf numFmtId="0" fontId="36" fillId="2" borderId="2" xfId="0" applyFont="1" applyFill="1" applyBorder="1" applyProtection="1">
      <protection locked="0" hidden="1"/>
    </xf>
    <xf numFmtId="0" fontId="20" fillId="0" borderId="0" xfId="0" applyFont="1" applyProtection="1">
      <protection hidden="1"/>
    </xf>
    <xf numFmtId="0" fontId="1" fillId="2" borderId="16" xfId="0" applyFont="1" applyFill="1" applyBorder="1" applyProtection="1">
      <protection locked="0" hidden="1"/>
    </xf>
    <xf numFmtId="0" fontId="0" fillId="2" borderId="16" xfId="0" applyFill="1" applyBorder="1" applyProtection="1">
      <protection locked="0" hidden="1"/>
    </xf>
    <xf numFmtId="0" fontId="1" fillId="2" borderId="16" xfId="0" applyFont="1" applyFill="1" applyBorder="1" applyAlignment="1" applyProtection="1">
      <alignment horizontal="center"/>
      <protection locked="0" hidden="1"/>
    </xf>
    <xf numFmtId="0" fontId="36" fillId="2" borderId="16" xfId="0" applyFont="1" applyFill="1" applyBorder="1" applyProtection="1">
      <protection locked="0" hidden="1"/>
    </xf>
    <xf numFmtId="0" fontId="56" fillId="0" borderId="0" xfId="0" applyFont="1" applyProtection="1">
      <protection hidden="1"/>
    </xf>
    <xf numFmtId="0" fontId="36" fillId="8" borderId="15"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0" fontId="1" fillId="0" borderId="13"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54" fillId="0" borderId="0" xfId="0" applyFont="1" applyProtection="1">
      <protection hidden="1"/>
    </xf>
    <xf numFmtId="0" fontId="27" fillId="0" borderId="11" xfId="0" applyFont="1" applyBorder="1" applyProtection="1">
      <protection hidden="1"/>
    </xf>
    <xf numFmtId="0" fontId="1" fillId="0" borderId="0" xfId="0" applyFont="1" applyFill="1" applyBorder="1" applyAlignment="1" applyProtection="1">
      <alignment horizontal="left" vertical="top"/>
      <protection hidden="1"/>
    </xf>
    <xf numFmtId="0" fontId="50" fillId="0" borderId="0" xfId="0" applyFont="1" applyProtection="1">
      <protection hidden="1"/>
    </xf>
    <xf numFmtId="44" fontId="16" fillId="2" borderId="48" xfId="2" applyNumberFormat="1" applyFont="1" applyFill="1" applyBorder="1" applyAlignment="1" applyProtection="1">
      <alignment horizontal="right" vertical="top"/>
      <protection locked="0" hidden="1"/>
    </xf>
    <xf numFmtId="44" fontId="16" fillId="2" borderId="48" xfId="0" applyNumberFormat="1" applyFont="1" applyFill="1" applyBorder="1" applyAlignment="1" applyProtection="1">
      <alignment horizontal="right" vertical="top"/>
      <protection locked="0" hidden="1"/>
    </xf>
    <xf numFmtId="44" fontId="0" fillId="2" borderId="48" xfId="2" applyNumberFormat="1" applyFont="1" applyFill="1" applyBorder="1" applyAlignment="1" applyProtection="1">
      <alignment horizontal="right" vertical="top"/>
      <protection locked="0" hidden="1"/>
    </xf>
    <xf numFmtId="44" fontId="0" fillId="2" borderId="47" xfId="2" applyNumberFormat="1" applyFont="1" applyFill="1" applyBorder="1" applyAlignment="1" applyProtection="1">
      <alignment horizontal="right" vertical="top"/>
      <protection locked="0" hidden="1"/>
    </xf>
    <xf numFmtId="44" fontId="0" fillId="2" borderId="48" xfId="0" applyNumberFormat="1" applyFont="1" applyFill="1" applyBorder="1" applyAlignment="1" applyProtection="1">
      <alignment horizontal="right" vertical="top"/>
      <protection locked="0" hidden="1"/>
    </xf>
    <xf numFmtId="44" fontId="0" fillId="2" borderId="47" xfId="0" applyNumberFormat="1" applyFont="1" applyFill="1" applyBorder="1" applyAlignment="1" applyProtection="1">
      <alignment horizontal="right" vertical="top"/>
      <protection locked="0" hidden="1"/>
    </xf>
    <xf numFmtId="3" fontId="16"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pplyProtection="1">
      <alignment horizontal="right" vertical="top"/>
      <protection hidden="1"/>
    </xf>
    <xf numFmtId="3" fontId="0" fillId="0" borderId="13" xfId="0" applyNumberFormat="1" applyFont="1" applyFill="1" applyBorder="1" applyAlignment="1" applyProtection="1">
      <alignment horizontal="right" vertical="top"/>
      <protection hidden="1"/>
    </xf>
    <xf numFmtId="0" fontId="24" fillId="0" borderId="0" xfId="0" applyFont="1" applyFill="1" applyBorder="1" applyAlignment="1" applyProtection="1">
      <alignment vertical="center"/>
      <protection hidden="1"/>
    </xf>
    <xf numFmtId="44" fontId="0" fillId="0" borderId="0" xfId="2" applyNumberFormat="1" applyFont="1" applyBorder="1" applyAlignment="1" applyProtection="1">
      <alignment horizontal="right"/>
      <protection hidden="1"/>
    </xf>
    <xf numFmtId="44" fontId="0" fillId="0" borderId="0" xfId="0" applyNumberFormat="1" applyBorder="1" applyAlignment="1" applyProtection="1">
      <alignment horizontal="right"/>
      <protection hidden="1"/>
    </xf>
    <xf numFmtId="44" fontId="0" fillId="0" borderId="53" xfId="2" applyNumberFormat="1" applyFont="1" applyBorder="1" applyAlignment="1" applyProtection="1">
      <alignment horizontal="right"/>
      <protection hidden="1"/>
    </xf>
    <xf numFmtId="3" fontId="22" fillId="0" borderId="0" xfId="0" applyNumberFormat="1" applyFont="1" applyFill="1" applyBorder="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NumberFormat="1" applyFont="1" applyBorder="1" applyAlignment="1" applyProtection="1">
      <alignment horizontal="right"/>
      <protection hidden="1"/>
    </xf>
    <xf numFmtId="9" fontId="0" fillId="0" borderId="13" xfId="1" applyFont="1" applyBorder="1" applyProtection="1">
      <protection hidden="1"/>
    </xf>
    <xf numFmtId="0" fontId="0" fillId="0" borderId="0" xfId="0" applyFont="1" applyBorder="1" applyProtection="1">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Border="1" applyAlignment="1" applyProtection="1">
      <alignment horizontal="right"/>
      <protection hidden="1"/>
    </xf>
    <xf numFmtId="0" fontId="24" fillId="0" borderId="13" xfId="0" applyFont="1" applyFill="1" applyBorder="1" applyAlignment="1" applyProtection="1">
      <alignment vertical="center"/>
      <protection hidden="1"/>
    </xf>
    <xf numFmtId="0" fontId="24" fillId="0" borderId="0" xfId="0" applyFont="1" applyBorder="1" applyAlignme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Border="1" applyProtection="1">
      <protection hidden="1"/>
    </xf>
    <xf numFmtId="3" fontId="16" fillId="2" borderId="48" xfId="0" applyNumberFormat="1" applyFont="1" applyFill="1" applyBorder="1" applyAlignment="1" applyProtection="1">
      <alignment horizontal="right" vertical="top"/>
      <protection locked="0" hidden="1"/>
    </xf>
    <xf numFmtId="3" fontId="16" fillId="2" borderId="56" xfId="0" applyNumberFormat="1" applyFont="1" applyFill="1" applyBorder="1" applyAlignment="1" applyProtection="1">
      <alignment horizontal="right" vertical="top"/>
      <protection locked="0" hidden="1"/>
    </xf>
    <xf numFmtId="44" fontId="16" fillId="2" borderId="55" xfId="0" applyNumberFormat="1" applyFont="1" applyFill="1" applyBorder="1" applyAlignment="1" applyProtection="1">
      <alignment horizontal="right" vertical="top"/>
      <protection locked="0" hidden="1"/>
    </xf>
    <xf numFmtId="0" fontId="0" fillId="0" borderId="0" xfId="0" applyBorder="1" applyAlignment="1" applyProtection="1">
      <alignment horizontal="right"/>
      <protection hidden="1"/>
    </xf>
    <xf numFmtId="44" fontId="16" fillId="0" borderId="1" xfId="0" applyNumberFormat="1" applyFont="1" applyFill="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2" borderId="26" xfId="1" applyFont="1" applyFill="1" applyBorder="1" applyAlignment="1" applyProtection="1">
      <alignment horizontal="center"/>
      <protection locked="0" hidden="1"/>
    </xf>
    <xf numFmtId="9" fontId="0" fillId="2" borderId="23" xfId="1" applyFont="1" applyFill="1" applyBorder="1" applyAlignment="1" applyProtection="1">
      <alignment horizontal="center"/>
      <protection locked="0" hidden="1"/>
    </xf>
    <xf numFmtId="9" fontId="0" fillId="0" borderId="13" xfId="1" applyFont="1" applyFill="1" applyBorder="1" applyAlignment="1" applyProtection="1">
      <alignment horizontal="center"/>
      <protection hidden="1"/>
    </xf>
    <xf numFmtId="3" fontId="16" fillId="2" borderId="55" xfId="0" applyNumberFormat="1" applyFont="1" applyFill="1" applyBorder="1" applyAlignment="1" applyProtection="1">
      <alignment horizontal="right" vertical="top"/>
      <protection locked="0" hidden="1"/>
    </xf>
    <xf numFmtId="44" fontId="16" fillId="2" borderId="55" xfId="2" applyNumberFormat="1" applyFont="1" applyFill="1" applyBorder="1" applyAlignment="1" applyProtection="1">
      <alignment horizontal="right" vertical="top"/>
      <protection locked="0" hidden="1"/>
    </xf>
    <xf numFmtId="9" fontId="0" fillId="2" borderId="63" xfId="1" applyFont="1" applyFill="1" applyBorder="1" applyAlignment="1" applyProtection="1">
      <alignment horizontal="left"/>
      <protection locked="0" hidden="1"/>
    </xf>
    <xf numFmtId="9" fontId="0" fillId="2" borderId="53" xfId="1" applyFont="1" applyFill="1" applyBorder="1" applyAlignment="1" applyProtection="1">
      <alignment horizontal="left"/>
      <protection locked="0" hidden="1"/>
    </xf>
    <xf numFmtId="9" fontId="0" fillId="2" borderId="57" xfId="1" applyFont="1" applyFill="1" applyBorder="1" applyAlignment="1" applyProtection="1">
      <alignment horizontal="left"/>
      <protection locked="0" hidden="1"/>
    </xf>
    <xf numFmtId="44" fontId="16" fillId="0" borderId="1" xfId="2" applyNumberFormat="1" applyFont="1" applyFill="1" applyBorder="1" applyAlignment="1" applyProtection="1">
      <alignment horizontal="right" vertical="top"/>
      <protection hidden="1"/>
    </xf>
    <xf numFmtId="3" fontId="30" fillId="2" borderId="48" xfId="0" applyNumberFormat="1" applyFont="1" applyFill="1" applyBorder="1" applyAlignment="1" applyProtection="1">
      <alignment horizontal="right" vertical="top" wrapText="1"/>
      <protection locked="0" hidden="1"/>
    </xf>
    <xf numFmtId="9" fontId="24" fillId="2" borderId="23" xfId="1" applyFont="1" applyFill="1" applyBorder="1" applyAlignment="1" applyProtection="1">
      <alignment horizontal="center" wrapText="1"/>
      <protection locked="0" hidden="1"/>
    </xf>
    <xf numFmtId="0" fontId="35" fillId="0" borderId="10" xfId="0" applyFont="1" applyBorder="1" applyProtection="1">
      <protection hidden="1"/>
    </xf>
    <xf numFmtId="3" fontId="16" fillId="0" borderId="10" xfId="0" applyNumberFormat="1" applyFont="1" applyFill="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46" fillId="2" borderId="48" xfId="0" applyFont="1" applyFill="1" applyBorder="1" applyAlignment="1" applyProtection="1">
      <alignment horizontal="left" vertical="top"/>
      <protection locked="0" hidden="1"/>
    </xf>
    <xf numFmtId="6" fontId="16" fillId="2" borderId="48" xfId="0" applyNumberFormat="1" applyFont="1" applyFill="1" applyBorder="1" applyAlignment="1" applyProtection="1">
      <alignment horizontal="left" vertical="top"/>
      <protection locked="0" hidden="1"/>
    </xf>
    <xf numFmtId="0" fontId="30" fillId="2" borderId="47" xfId="0" applyFont="1" applyFill="1" applyBorder="1" applyAlignment="1" applyProtection="1">
      <alignment horizontal="left" vertical="top" wrapText="1"/>
      <protection locked="0" hidden="1"/>
    </xf>
    <xf numFmtId="0" fontId="16" fillId="2" borderId="48" xfId="0" applyFont="1" applyFill="1" applyBorder="1" applyAlignment="1" applyProtection="1">
      <alignment horizontal="left" vertical="top"/>
      <protection locked="0" hidden="1"/>
    </xf>
    <xf numFmtId="0" fontId="16" fillId="2" borderId="47" xfId="0" applyFont="1" applyFill="1" applyBorder="1" applyAlignment="1" applyProtection="1">
      <alignment horizontal="left" vertical="top"/>
      <protection locked="0" hidden="1"/>
    </xf>
    <xf numFmtId="0" fontId="22" fillId="0" borderId="13" xfId="0" applyFont="1" applyFill="1" applyBorder="1" applyAlignment="1" applyProtection="1">
      <alignment horizontal="left" vertical="top"/>
      <protection hidden="1"/>
    </xf>
    <xf numFmtId="0" fontId="50" fillId="0" borderId="0" xfId="0" applyFont="1" applyAlignment="1" applyProtection="1">
      <protection hidden="1"/>
    </xf>
    <xf numFmtId="0" fontId="1" fillId="0" borderId="10" xfId="0" applyFont="1" applyFill="1" applyBorder="1" applyAlignment="1" applyProtection="1">
      <alignment horizontal="left" vertical="top"/>
      <protection hidden="1"/>
    </xf>
    <xf numFmtId="0" fontId="22" fillId="0" borderId="10" xfId="0" applyFont="1" applyFill="1" applyBorder="1" applyAlignment="1" applyProtection="1">
      <alignment horizontal="left" vertical="top"/>
      <protection hidden="1"/>
    </xf>
    <xf numFmtId="0" fontId="0" fillId="0" borderId="15" xfId="0" applyFont="1" applyFill="1" applyBorder="1" applyAlignment="1" applyProtection="1">
      <alignment horizontal="left" vertical="top"/>
      <protection hidden="1"/>
    </xf>
    <xf numFmtId="0" fontId="58" fillId="0" borderId="0" xfId="0" applyFont="1" applyProtection="1">
      <protection hidden="1"/>
    </xf>
    <xf numFmtId="0" fontId="20" fillId="0" borderId="0" xfId="0" quotePrefix="1" applyFont="1" applyProtection="1">
      <protection hidden="1"/>
    </xf>
    <xf numFmtId="9" fontId="0" fillId="0" borderId="0" xfId="1" applyNumberFormat="1" applyFont="1" applyBorder="1" applyProtection="1">
      <protection hidden="1"/>
    </xf>
    <xf numFmtId="0" fontId="49" fillId="0" borderId="0" xfId="0" applyFont="1" applyProtection="1">
      <protection hidden="1"/>
    </xf>
    <xf numFmtId="9" fontId="0" fillId="2" borderId="49" xfId="1" applyFont="1" applyFill="1" applyBorder="1" applyAlignment="1" applyProtection="1">
      <alignment horizontal="left"/>
      <protection locked="0" hidden="1"/>
    </xf>
    <xf numFmtId="9" fontId="0" fillId="2" borderId="52" xfId="1" applyFont="1" applyFill="1" applyBorder="1" applyAlignment="1" applyProtection="1">
      <alignment horizontal="left"/>
      <protection locked="0"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0" fillId="0" borderId="10" xfId="0" applyFill="1" applyBorder="1" applyProtection="1">
      <protection hidden="1"/>
    </xf>
    <xf numFmtId="0" fontId="36" fillId="0" borderId="10" xfId="0" applyFont="1" applyFill="1" applyBorder="1" applyProtection="1">
      <protection hidden="1"/>
    </xf>
    <xf numFmtId="9" fontId="5" fillId="0" borderId="13" xfId="1" applyFont="1" applyBorder="1" applyAlignment="1" applyProtection="1">
      <alignment horizontal="center" vertical="center"/>
      <protection hidden="1"/>
    </xf>
    <xf numFmtId="0" fontId="50" fillId="0" borderId="0" xfId="0" applyFont="1" applyFill="1" applyBorder="1" applyAlignment="1" applyProtection="1">
      <alignment horizontal="left"/>
      <protection hidden="1"/>
    </xf>
    <xf numFmtId="44" fontId="16" fillId="2" borderId="56" xfId="2" applyNumberFormat="1" applyFont="1" applyFill="1" applyBorder="1" applyAlignment="1" applyProtection="1">
      <alignment horizontal="right" vertical="top"/>
      <protection locked="0" hidden="1"/>
    </xf>
    <xf numFmtId="44" fontId="16" fillId="0" borderId="5" xfId="2" applyNumberFormat="1"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3" fontId="30" fillId="2" borderId="48" xfId="0" applyNumberFormat="1" applyFont="1" applyFill="1" applyBorder="1" applyAlignment="1" applyProtection="1">
      <alignment horizontal="right" vertical="top" wrapText="1"/>
      <protection hidden="1"/>
    </xf>
    <xf numFmtId="44" fontId="16" fillId="2" borderId="48" xfId="2" applyNumberFormat="1" applyFont="1" applyFill="1" applyBorder="1" applyAlignment="1" applyProtection="1">
      <alignment horizontal="right" vertical="top"/>
      <protection hidden="1"/>
    </xf>
    <xf numFmtId="3" fontId="16" fillId="2" borderId="56" xfId="0" applyNumberFormat="1" applyFont="1" applyFill="1" applyBorder="1" applyAlignment="1" applyProtection="1">
      <alignment horizontal="right" vertical="top"/>
      <protection hidden="1"/>
    </xf>
    <xf numFmtId="44" fontId="16" fillId="2" borderId="55" xfId="0" applyNumberFormat="1" applyFont="1" applyFill="1" applyBorder="1" applyAlignment="1" applyProtection="1">
      <alignment horizontal="right" vertical="top"/>
      <protection hidden="1"/>
    </xf>
    <xf numFmtId="9" fontId="24" fillId="2" borderId="23" xfId="1" applyFont="1" applyFill="1" applyBorder="1" applyAlignment="1" applyProtection="1">
      <alignment horizontal="center" wrapText="1"/>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Border="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Border="1" applyProtection="1">
      <protection hidden="1"/>
    </xf>
    <xf numFmtId="0" fontId="27" fillId="8" borderId="11" xfId="0" applyFont="1" applyFill="1" applyBorder="1" applyProtection="1">
      <protection hidden="1"/>
    </xf>
    <xf numFmtId="0" fontId="27" fillId="8" borderId="0" xfId="0" applyFont="1" applyFill="1" applyBorder="1" applyProtection="1">
      <protection hidden="1"/>
    </xf>
    <xf numFmtId="44" fontId="33" fillId="11" borderId="48" xfId="0" applyNumberFormat="1" applyFont="1" applyFill="1" applyBorder="1" applyAlignment="1" applyProtection="1">
      <alignment horizontal="right" vertical="top"/>
      <protection locked="0" hidden="1"/>
    </xf>
    <xf numFmtId="44" fontId="16" fillId="2" borderId="47" xfId="2" applyNumberFormat="1" applyFont="1" applyFill="1" applyBorder="1" applyAlignment="1" applyProtection="1">
      <alignment horizontal="right" vertical="top"/>
      <protection locked="0" hidden="1"/>
    </xf>
    <xf numFmtId="44" fontId="16" fillId="11" borderId="48" xfId="0" applyNumberFormat="1" applyFont="1" applyFill="1" applyBorder="1" applyAlignment="1" applyProtection="1">
      <alignment horizontal="right" vertical="top"/>
      <protection locked="0" hidden="1"/>
    </xf>
    <xf numFmtId="0" fontId="33" fillId="0" borderId="0" xfId="0" applyFont="1" applyProtection="1">
      <protection hidden="1"/>
    </xf>
    <xf numFmtId="0" fontId="16" fillId="0" borderId="0" xfId="0" applyFont="1" applyBorder="1" applyProtection="1">
      <protection hidden="1"/>
    </xf>
    <xf numFmtId="0" fontId="16" fillId="0" borderId="2" xfId="0" applyFont="1" applyBorder="1" applyProtection="1">
      <protection hidden="1"/>
    </xf>
    <xf numFmtId="9" fontId="0" fillId="2" borderId="58" xfId="1" applyFont="1" applyFill="1" applyBorder="1" applyAlignment="1" applyProtection="1">
      <alignment horizontal="left"/>
      <protection locked="0" hidden="1"/>
    </xf>
    <xf numFmtId="9" fontId="16" fillId="0" borderId="0" xfId="1" applyFont="1" applyBorder="1" applyAlignment="1" applyProtection="1">
      <alignment horizontal="right"/>
      <protection hidden="1"/>
    </xf>
    <xf numFmtId="3" fontId="16" fillId="2" borderId="64" xfId="0" applyNumberFormat="1" applyFont="1" applyFill="1" applyBorder="1" applyAlignment="1" applyProtection="1">
      <alignment horizontal="right" vertical="top"/>
      <protection locked="0" hidden="1"/>
    </xf>
    <xf numFmtId="44" fontId="16" fillId="2" borderId="64" xfId="2" applyNumberFormat="1" applyFont="1" applyFill="1" applyBorder="1" applyAlignment="1" applyProtection="1">
      <alignment horizontal="right" vertical="top"/>
      <protection locked="0" hidden="1"/>
    </xf>
    <xf numFmtId="3" fontId="16" fillId="2" borderId="48" xfId="0" applyNumberFormat="1" applyFont="1" applyFill="1" applyBorder="1" applyAlignment="1" applyProtection="1">
      <alignment horizontal="right" vertical="top" wrapText="1"/>
      <protection locked="0" hidden="1"/>
    </xf>
    <xf numFmtId="9" fontId="0" fillId="2" borderId="23" xfId="1" applyFont="1" applyFill="1" applyBorder="1" applyAlignment="1" applyProtection="1">
      <alignment horizontal="center" wrapText="1"/>
      <protection locked="0" hidden="1"/>
    </xf>
    <xf numFmtId="0" fontId="30" fillId="2" borderId="48" xfId="0" applyFont="1" applyFill="1" applyBorder="1" applyAlignment="1" applyProtection="1">
      <alignment horizontal="left" vertical="top"/>
      <protection locked="0" hidden="1"/>
    </xf>
    <xf numFmtId="0" fontId="1" fillId="8" borderId="11" xfId="0" applyFont="1" applyFill="1" applyBorder="1" applyAlignment="1" applyProtection="1">
      <alignment horizontal="right"/>
      <protection hidden="1"/>
    </xf>
    <xf numFmtId="0" fontId="1" fillId="0" borderId="0" xfId="0" applyFont="1" applyAlignment="1" applyProtection="1">
      <alignment horizontal="center"/>
      <protection hidden="1"/>
    </xf>
    <xf numFmtId="0" fontId="1" fillId="0" borderId="12" xfId="0" applyFont="1" applyFill="1" applyBorder="1" applyAlignment="1" applyProtection="1">
      <alignment horizontal="center" wrapText="1"/>
      <protection hidden="1"/>
    </xf>
    <xf numFmtId="44" fontId="0" fillId="0" borderId="13" xfId="0" applyNumberFormat="1" applyBorder="1" applyAlignment="1" applyProtection="1">
      <alignment horizontal="right"/>
      <protection hidden="1"/>
    </xf>
    <xf numFmtId="0" fontId="24" fillId="0" borderId="0" xfId="0" applyFont="1" applyBorder="1" applyAlignment="1" applyProtection="1">
      <alignment vertical="center"/>
      <protection hidden="1"/>
    </xf>
    <xf numFmtId="0" fontId="24" fillId="0" borderId="13" xfId="0" applyFont="1" applyBorder="1" applyAlignment="1" applyProtection="1">
      <alignment vertical="center"/>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Fill="1" applyBorder="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39" xfId="0" applyBorder="1" applyAlignment="1" applyProtection="1">
      <protection hidden="1"/>
    </xf>
    <xf numFmtId="0" fontId="0" fillId="0" borderId="40" xfId="0" applyBorder="1" applyAlignment="1" applyProtection="1">
      <protection hidden="1"/>
    </xf>
    <xf numFmtId="3" fontId="0" fillId="2" borderId="48" xfId="0" applyNumberFormat="1" applyFont="1" applyFill="1" applyBorder="1" applyAlignment="1" applyProtection="1">
      <alignment horizontal="right" vertical="top"/>
      <protection locked="0" hidden="1"/>
    </xf>
    <xf numFmtId="3" fontId="0" fillId="2" borderId="47" xfId="0" applyNumberFormat="1" applyFont="1" applyFill="1" applyBorder="1" applyAlignment="1" applyProtection="1">
      <alignment horizontal="right" vertical="top"/>
      <protection locked="0" hidden="1"/>
    </xf>
    <xf numFmtId="3" fontId="0" fillId="0" borderId="0" xfId="0" applyNumberFormat="1" applyBorder="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Fill="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4" fillId="0" borderId="0" xfId="0" applyNumberFormat="1" applyFont="1" applyProtection="1">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NumberFormat="1"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9" fontId="55" fillId="2" borderId="26" xfId="1" applyFont="1" applyFill="1" applyBorder="1" applyAlignment="1" applyProtection="1">
      <alignment horizontal="center" wrapText="1"/>
      <protection locked="0" hidden="1"/>
    </xf>
    <xf numFmtId="9" fontId="15" fillId="2" borderId="26" xfId="1" applyFont="1" applyFill="1" applyBorder="1" applyAlignment="1" applyProtection="1">
      <alignment horizontal="center" vertical="center" wrapText="1"/>
      <protection locked="0" hidden="1"/>
    </xf>
    <xf numFmtId="0" fontId="30" fillId="2" borderId="48" xfId="0" applyFont="1" applyFill="1" applyBorder="1" applyAlignment="1" applyProtection="1">
      <alignment horizontal="left" vertical="top" wrapText="1"/>
      <protection locked="0" hidden="1"/>
    </xf>
    <xf numFmtId="0" fontId="48" fillId="0" borderId="0" xfId="0" applyFont="1" applyProtection="1">
      <protection hidden="1"/>
    </xf>
    <xf numFmtId="0" fontId="57"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30" fillId="2" borderId="44" xfId="0" applyFont="1" applyFill="1" applyBorder="1" applyAlignment="1" applyProtection="1">
      <alignment horizontal="left" vertical="top" wrapText="1"/>
      <protection locked="0" hidden="1"/>
    </xf>
    <xf numFmtId="0" fontId="30" fillId="2" borderId="27" xfId="0" applyFont="1" applyFill="1" applyBorder="1" applyAlignment="1" applyProtection="1">
      <alignment horizontal="left" vertical="top" wrapText="1"/>
      <protection locked="0" hidden="1"/>
    </xf>
    <xf numFmtId="0" fontId="30" fillId="10" borderId="44" xfId="0" applyFont="1" applyFill="1" applyBorder="1" applyAlignment="1" applyProtection="1">
      <alignment horizontal="left" vertical="top" wrapText="1"/>
      <protection locked="0" hidden="1"/>
    </xf>
    <xf numFmtId="0" fontId="30" fillId="10" borderId="27" xfId="0" applyFont="1" applyFill="1" applyBorder="1" applyAlignment="1" applyProtection="1">
      <alignment horizontal="left" vertical="top" wrapText="1"/>
      <protection locked="0" hidden="1"/>
    </xf>
    <xf numFmtId="0" fontId="30" fillId="2" borderId="43" xfId="0" applyFont="1" applyFill="1" applyBorder="1" applyAlignment="1" applyProtection="1">
      <alignment horizontal="left" vertical="top" wrapText="1"/>
      <protection locked="0" hidden="1"/>
    </xf>
    <xf numFmtId="0" fontId="30" fillId="10" borderId="43" xfId="0" applyFont="1" applyFill="1" applyBorder="1" applyAlignment="1" applyProtection="1">
      <alignment horizontal="left" vertical="top" wrapText="1"/>
      <protection locked="0" hidden="1"/>
    </xf>
    <xf numFmtId="0" fontId="1" fillId="0" borderId="23" xfId="0" applyFont="1" applyFill="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5" fillId="2" borderId="22" xfId="0" applyFont="1" applyFill="1" applyBorder="1" applyAlignment="1" applyProtection="1">
      <alignment horizontal="left" vertical="top" wrapText="1"/>
      <protection locked="0" hidden="1"/>
    </xf>
    <xf numFmtId="0" fontId="5" fillId="2" borderId="23" xfId="0" applyFont="1" applyFill="1" applyBorder="1" applyAlignment="1" applyProtection="1">
      <alignment horizontal="left" vertical="top" wrapText="1"/>
      <protection locked="0" hidden="1"/>
    </xf>
    <xf numFmtId="0" fontId="5" fillId="10" borderId="22" xfId="0" applyFont="1" applyFill="1" applyBorder="1" applyAlignment="1" applyProtection="1">
      <alignment horizontal="left" vertical="top" wrapText="1"/>
      <protection locked="0" hidden="1"/>
    </xf>
    <xf numFmtId="0" fontId="5" fillId="10" borderId="23" xfId="0" applyFont="1" applyFill="1" applyBorder="1" applyAlignment="1" applyProtection="1">
      <alignment horizontal="left" vertical="top" wrapText="1"/>
      <protection locked="0" hidden="1"/>
    </xf>
    <xf numFmtId="0" fontId="5" fillId="2" borderId="30" xfId="0" applyFont="1" applyFill="1" applyBorder="1" applyAlignment="1" applyProtection="1">
      <alignment horizontal="left" vertical="top" wrapText="1"/>
      <protection locked="0" hidden="1"/>
    </xf>
    <xf numFmtId="0" fontId="5" fillId="10" borderId="30" xfId="0" applyFont="1" applyFill="1" applyBorder="1" applyAlignment="1" applyProtection="1">
      <alignment horizontal="left" vertical="top" wrapText="1"/>
      <protection locked="0" hidden="1"/>
    </xf>
    <xf numFmtId="0" fontId="24" fillId="2" borderId="22" xfId="0" applyFont="1" applyFill="1" applyBorder="1" applyAlignment="1" applyProtection="1">
      <alignment horizontal="left" vertical="top" wrapText="1"/>
      <protection locked="0" hidden="1"/>
    </xf>
    <xf numFmtId="0" fontId="24" fillId="2" borderId="23" xfId="0" applyFont="1" applyFill="1" applyBorder="1" applyAlignment="1" applyProtection="1">
      <alignment horizontal="left" vertical="top" wrapText="1"/>
      <protection locked="0" hidden="1"/>
    </xf>
    <xf numFmtId="0" fontId="24" fillId="10" borderId="22" xfId="0" applyFont="1" applyFill="1" applyBorder="1" applyAlignment="1" applyProtection="1">
      <alignment horizontal="left" vertical="top" wrapText="1"/>
      <protection locked="0" hidden="1"/>
    </xf>
    <xf numFmtId="0" fontId="24" fillId="10" borderId="23" xfId="0" applyFont="1" applyFill="1" applyBorder="1" applyAlignment="1" applyProtection="1">
      <alignment horizontal="left" vertical="top" wrapText="1"/>
      <protection locked="0" hidden="1"/>
    </xf>
    <xf numFmtId="0" fontId="24" fillId="2" borderId="30" xfId="0" applyFont="1" applyFill="1" applyBorder="1" applyAlignment="1" applyProtection="1">
      <alignment horizontal="left" vertical="top" wrapText="1"/>
      <protection locked="0" hidden="1"/>
    </xf>
    <xf numFmtId="0" fontId="24" fillId="10" borderId="30" xfId="0" applyFont="1" applyFill="1" applyBorder="1" applyAlignment="1" applyProtection="1">
      <alignment horizontal="left" vertical="top" wrapText="1"/>
      <protection locked="0" hidden="1"/>
    </xf>
    <xf numFmtId="0" fontId="1" fillId="0" borderId="25" xfId="0" applyFont="1" applyFill="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24" fillId="2" borderId="24" xfId="0" applyFont="1" applyFill="1" applyBorder="1" applyAlignment="1" applyProtection="1">
      <alignment horizontal="left" vertical="top" wrapText="1"/>
      <protection locked="0" hidden="1"/>
    </xf>
    <xf numFmtId="0" fontId="24" fillId="2" borderId="25" xfId="0" applyFont="1" applyFill="1" applyBorder="1" applyAlignment="1" applyProtection="1">
      <alignment horizontal="left" vertical="top" wrapText="1"/>
      <protection locked="0" hidden="1"/>
    </xf>
    <xf numFmtId="0" fontId="24" fillId="10" borderId="24" xfId="0" applyFont="1" applyFill="1" applyBorder="1" applyAlignment="1" applyProtection="1">
      <alignment horizontal="left" vertical="top" wrapText="1"/>
      <protection locked="0" hidden="1"/>
    </xf>
    <xf numFmtId="0" fontId="24" fillId="10" borderId="25" xfId="0" applyFont="1" applyFill="1" applyBorder="1" applyAlignment="1" applyProtection="1">
      <alignment horizontal="left" vertical="top" wrapText="1"/>
      <protection locked="0" hidden="1"/>
    </xf>
    <xf numFmtId="0" fontId="24" fillId="2" borderId="31" xfId="0" applyFont="1" applyFill="1" applyBorder="1" applyAlignment="1" applyProtection="1">
      <alignment horizontal="left" vertical="top" wrapText="1"/>
      <protection locked="0" hidden="1"/>
    </xf>
    <xf numFmtId="0" fontId="24" fillId="10" borderId="31" xfId="0" applyFont="1" applyFill="1" applyBorder="1" applyAlignment="1" applyProtection="1">
      <alignment horizontal="left" vertical="top" wrapText="1"/>
      <protection locked="0" hidden="1"/>
    </xf>
    <xf numFmtId="0" fontId="1" fillId="0" borderId="0" xfId="0" applyFont="1" applyAlignment="1" applyProtection="1">
      <protection hidden="1"/>
    </xf>
    <xf numFmtId="0" fontId="12" fillId="0" borderId="24" xfId="0" applyFont="1" applyFill="1" applyBorder="1" applyAlignment="1" applyProtection="1">
      <alignment horizontal="center" vertical="center" wrapText="1"/>
      <protection hidden="1"/>
    </xf>
    <xf numFmtId="0" fontId="31" fillId="0" borderId="62"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wrapText="1"/>
      <protection hidden="1"/>
    </xf>
    <xf numFmtId="0" fontId="30" fillId="2" borderId="38" xfId="0" applyFont="1" applyFill="1" applyBorder="1" applyAlignment="1" applyProtection="1">
      <alignment horizontal="left" vertical="top" wrapText="1"/>
      <protection locked="0" hidden="1"/>
    </xf>
    <xf numFmtId="0" fontId="30" fillId="2" borderId="26" xfId="0" applyFont="1" applyFill="1" applyBorder="1" applyAlignment="1" applyProtection="1">
      <alignment horizontal="left" vertical="top" wrapText="1"/>
      <protection locked="0" hidden="1"/>
    </xf>
    <xf numFmtId="0" fontId="30" fillId="10" borderId="38" xfId="0" applyFont="1" applyFill="1" applyBorder="1" applyAlignment="1" applyProtection="1">
      <alignment horizontal="left" vertical="top" wrapText="1"/>
      <protection locked="0" hidden="1"/>
    </xf>
    <xf numFmtId="0" fontId="30" fillId="10" borderId="26" xfId="0" applyFont="1" applyFill="1" applyBorder="1" applyAlignment="1" applyProtection="1">
      <alignment horizontal="left" vertical="top" wrapText="1"/>
      <protection locked="0" hidden="1"/>
    </xf>
    <xf numFmtId="0" fontId="24" fillId="10" borderId="38" xfId="0" applyFont="1" applyFill="1" applyBorder="1" applyAlignment="1" applyProtection="1">
      <alignment horizontal="left" vertical="top" wrapText="1"/>
      <protection locked="0" hidden="1"/>
    </xf>
    <xf numFmtId="0" fontId="24" fillId="2" borderId="43" xfId="0" applyFont="1" applyFill="1" applyBorder="1" applyAlignment="1" applyProtection="1">
      <alignment horizontal="left" vertical="top" wrapText="1"/>
      <protection locked="0" hidden="1"/>
    </xf>
    <xf numFmtId="0" fontId="27" fillId="8" borderId="30" xfId="0" applyFont="1" applyFill="1" applyBorder="1" applyAlignment="1" applyProtection="1">
      <alignment horizontal="center" vertical="top" wrapText="1"/>
      <protection locked="0" hidden="1"/>
    </xf>
    <xf numFmtId="0" fontId="0" fillId="2" borderId="22" xfId="0" applyFill="1" applyBorder="1" applyAlignment="1" applyProtection="1">
      <alignment horizontal="left" vertical="top" wrapText="1"/>
      <protection locked="0" hidden="1"/>
    </xf>
    <xf numFmtId="0" fontId="0" fillId="2" borderId="23" xfId="0" applyFill="1" applyBorder="1" applyAlignment="1" applyProtection="1">
      <alignment horizontal="left" vertical="top" wrapText="1"/>
      <protection locked="0" hidden="1"/>
    </xf>
    <xf numFmtId="0" fontId="0" fillId="10" borderId="22" xfId="0" applyFill="1" applyBorder="1" applyAlignment="1" applyProtection="1">
      <alignment horizontal="left" vertical="top" wrapText="1"/>
      <protection locked="0" hidden="1"/>
    </xf>
    <xf numFmtId="0" fontId="0" fillId="10" borderId="23" xfId="0" applyFill="1" applyBorder="1" applyAlignment="1" applyProtection="1">
      <alignment horizontal="left" vertical="top" wrapText="1"/>
      <protection locked="0" hidden="1"/>
    </xf>
    <xf numFmtId="0" fontId="0" fillId="2" borderId="30" xfId="0" applyFill="1" applyBorder="1" applyAlignment="1" applyProtection="1">
      <alignment horizontal="left" vertical="top" wrapText="1"/>
      <protection locked="0" hidden="1"/>
    </xf>
    <xf numFmtId="0" fontId="0" fillId="10" borderId="30" xfId="0" applyFill="1" applyBorder="1" applyAlignment="1" applyProtection="1">
      <alignment horizontal="left" vertical="top" wrapText="1"/>
      <protection locked="0" hidden="1"/>
    </xf>
    <xf numFmtId="0" fontId="30" fillId="2" borderId="30" xfId="0" applyFont="1" applyFill="1" applyBorder="1" applyAlignment="1" applyProtection="1">
      <alignment horizontal="left" vertical="top" wrapText="1"/>
      <protection locked="0" hidden="1"/>
    </xf>
    <xf numFmtId="0" fontId="30" fillId="10" borderId="30" xfId="0" applyFont="1" applyFill="1" applyBorder="1" applyAlignment="1" applyProtection="1">
      <alignment horizontal="left" vertical="top" wrapText="1"/>
      <protection locked="0" hidden="1"/>
    </xf>
    <xf numFmtId="0" fontId="27" fillId="8" borderId="31" xfId="0" applyFont="1" applyFill="1" applyBorder="1" applyAlignment="1" applyProtection="1">
      <alignment horizontal="center" vertical="top" wrapText="1"/>
      <protection locked="0" hidden="1"/>
    </xf>
    <xf numFmtId="0" fontId="30" fillId="2" borderId="31" xfId="0" applyFont="1" applyFill="1" applyBorder="1" applyAlignment="1" applyProtection="1">
      <alignment horizontal="left" vertical="top" wrapText="1"/>
      <protection locked="0" hidden="1"/>
    </xf>
    <xf numFmtId="0" fontId="30" fillId="10" borderId="31" xfId="0" applyFont="1" applyFill="1" applyBorder="1" applyAlignment="1" applyProtection="1">
      <alignment horizontal="left" vertical="top" wrapText="1"/>
      <protection locked="0" hidden="1"/>
    </xf>
    <xf numFmtId="0" fontId="1" fillId="0" borderId="27" xfId="0" applyFont="1" applyFill="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24" fillId="2" borderId="44" xfId="0" applyFont="1" applyFill="1" applyBorder="1" applyAlignment="1" applyProtection="1">
      <alignment horizontal="left" vertical="top" wrapText="1"/>
      <protection locked="0" hidden="1"/>
    </xf>
    <xf numFmtId="0" fontId="24" fillId="2" borderId="27" xfId="0" applyFont="1" applyFill="1" applyBorder="1" applyAlignment="1" applyProtection="1">
      <alignment horizontal="left" vertical="top" wrapText="1"/>
      <protection locked="0" hidden="1"/>
    </xf>
    <xf numFmtId="0" fontId="24" fillId="10" borderId="44" xfId="0" applyFont="1" applyFill="1" applyBorder="1" applyAlignment="1" applyProtection="1">
      <alignment horizontal="left" vertical="top" wrapText="1"/>
      <protection locked="0" hidden="1"/>
    </xf>
    <xf numFmtId="0" fontId="24" fillId="10" borderId="27" xfId="0" applyFont="1" applyFill="1" applyBorder="1" applyAlignment="1" applyProtection="1">
      <alignment horizontal="left" vertical="top" wrapText="1"/>
      <protection locked="0" hidden="1"/>
    </xf>
    <xf numFmtId="0" fontId="24" fillId="10" borderId="12" xfId="0" applyFont="1" applyFill="1" applyBorder="1" applyAlignment="1" applyProtection="1">
      <alignment horizontal="left" vertical="top" wrapText="1"/>
      <protection locked="0" hidden="1"/>
    </xf>
    <xf numFmtId="0" fontId="24" fillId="2" borderId="29" xfId="0" applyFont="1" applyFill="1" applyBorder="1" applyAlignment="1" applyProtection="1">
      <alignment horizontal="left"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Border="1" applyProtection="1">
      <protection hidden="1"/>
    </xf>
    <xf numFmtId="0" fontId="1" fillId="12" borderId="0" xfId="0" applyFont="1" applyFill="1" applyBorder="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0" fillId="2" borderId="44" xfId="0" applyFill="1" applyBorder="1" applyAlignment="1" applyProtection="1">
      <alignment horizontal="left" vertical="top" wrapText="1"/>
      <protection locked="0" hidden="1"/>
    </xf>
    <xf numFmtId="0" fontId="0" fillId="2" borderId="27" xfId="0" applyFill="1" applyBorder="1" applyAlignment="1" applyProtection="1">
      <alignment horizontal="left" vertical="top" wrapText="1"/>
      <protection locked="0" hidden="1"/>
    </xf>
    <xf numFmtId="0" fontId="0" fillId="10" borderId="44" xfId="0" applyFill="1" applyBorder="1" applyAlignment="1" applyProtection="1">
      <alignment horizontal="left" vertical="top" wrapText="1"/>
      <protection locked="0" hidden="1"/>
    </xf>
    <xf numFmtId="0" fontId="0" fillId="10" borderId="27" xfId="0" applyFill="1" applyBorder="1" applyAlignment="1" applyProtection="1">
      <alignment horizontal="left" vertical="top" wrapText="1"/>
      <protection locked="0" hidden="1"/>
    </xf>
    <xf numFmtId="0" fontId="0" fillId="2" borderId="43" xfId="0" applyFill="1" applyBorder="1" applyAlignment="1" applyProtection="1">
      <alignment horizontal="left" vertical="top" wrapText="1"/>
      <protection locked="0" hidden="1"/>
    </xf>
    <xf numFmtId="0" fontId="0" fillId="10" borderId="29" xfId="0" applyFill="1" applyBorder="1" applyAlignment="1" applyProtection="1">
      <alignment horizontal="left" vertical="top" wrapText="1"/>
      <protection locked="0" hidden="1"/>
    </xf>
    <xf numFmtId="0" fontId="5" fillId="2" borderId="29" xfId="0" applyFont="1" applyFill="1" applyBorder="1" applyAlignment="1" applyProtection="1">
      <alignment horizontal="left" vertical="top" wrapText="1"/>
      <protection locked="0"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0" fillId="2" borderId="24" xfId="0" applyFill="1" applyBorder="1" applyAlignment="1" applyProtection="1">
      <alignment horizontal="left" vertical="top" wrapText="1"/>
      <protection locked="0" hidden="1"/>
    </xf>
    <xf numFmtId="0" fontId="0" fillId="2" borderId="25" xfId="0" applyFill="1" applyBorder="1" applyAlignment="1" applyProtection="1">
      <alignment horizontal="left" vertical="top" wrapText="1"/>
      <protection locked="0" hidden="1"/>
    </xf>
    <xf numFmtId="0" fontId="0" fillId="10" borderId="24" xfId="0" applyFill="1" applyBorder="1" applyAlignment="1" applyProtection="1">
      <alignment horizontal="left" vertical="top" wrapText="1"/>
      <protection locked="0" hidden="1"/>
    </xf>
    <xf numFmtId="0" fontId="0" fillId="10" borderId="25" xfId="0" applyFill="1" applyBorder="1" applyAlignment="1" applyProtection="1">
      <alignment horizontal="left" vertical="top" wrapText="1"/>
      <protection locked="0" hidden="1"/>
    </xf>
    <xf numFmtId="0" fontId="0" fillId="2" borderId="31" xfId="0" applyFill="1" applyBorder="1" applyAlignment="1" applyProtection="1">
      <alignment horizontal="left" vertical="top" wrapText="1"/>
      <protection locked="0" hidden="1"/>
    </xf>
    <xf numFmtId="0" fontId="0" fillId="10" borderId="31" xfId="0" applyFill="1" applyBorder="1" applyAlignment="1" applyProtection="1">
      <alignment horizontal="left" vertical="top" wrapText="1"/>
      <protection locked="0" hidden="1"/>
    </xf>
    <xf numFmtId="49" fontId="24" fillId="2" borderId="43" xfId="0" applyNumberFormat="1" applyFont="1" applyFill="1" applyBorder="1" applyAlignment="1" applyProtection="1">
      <alignment horizontal="left" vertical="top" wrapText="1"/>
      <protection locked="0" hidden="1"/>
    </xf>
    <xf numFmtId="49" fontId="24" fillId="10" borderId="43" xfId="0" applyNumberFormat="1" applyFont="1" applyFill="1" applyBorder="1" applyAlignment="1" applyProtection="1">
      <alignment horizontal="left" vertical="top" wrapText="1"/>
      <protection locked="0" hidden="1"/>
    </xf>
    <xf numFmtId="0" fontId="30" fillId="10" borderId="22" xfId="0" applyFont="1" applyFill="1" applyBorder="1" applyAlignment="1" applyProtection="1">
      <alignment horizontal="left" vertical="top" wrapText="1"/>
      <protection locked="0" hidden="1"/>
    </xf>
    <xf numFmtId="0" fontId="30" fillId="10" borderId="23" xfId="0" applyFont="1" applyFill="1" applyBorder="1" applyAlignment="1" applyProtection="1">
      <alignment horizontal="left" vertical="top" wrapText="1"/>
      <protection locked="0" hidden="1"/>
    </xf>
    <xf numFmtId="0" fontId="15" fillId="10" borderId="25" xfId="0" applyFont="1" applyFill="1" applyBorder="1" applyAlignment="1" applyProtection="1">
      <alignment horizontal="left" vertical="top" wrapText="1"/>
      <protection locked="0" hidden="1"/>
    </xf>
    <xf numFmtId="0" fontId="24" fillId="10" borderId="43" xfId="0" applyFont="1" applyFill="1" applyBorder="1" applyAlignment="1" applyProtection="1">
      <alignment horizontal="left" vertical="top" wrapText="1"/>
      <protection locked="0" hidden="1"/>
    </xf>
    <xf numFmtId="0" fontId="47" fillId="2" borderId="22" xfId="0" applyFont="1" applyFill="1" applyBorder="1" applyAlignment="1" applyProtection="1">
      <alignment horizontal="left"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0" fontId="17" fillId="0" borderId="0" xfId="0" applyFont="1" applyAlignment="1" applyProtection="1">
      <protection hidden="1"/>
    </xf>
    <xf numFmtId="0" fontId="17" fillId="0" borderId="0" xfId="0" applyFont="1" applyFill="1" applyBorder="1" applyProtection="1">
      <protection hidden="1"/>
    </xf>
    <xf numFmtId="0" fontId="17" fillId="0" borderId="0" xfId="0" applyFont="1" applyBorder="1" applyProtection="1">
      <protection hidden="1"/>
    </xf>
    <xf numFmtId="8" fontId="16" fillId="2" borderId="48" xfId="0" applyNumberFormat="1" applyFont="1" applyFill="1" applyBorder="1" applyAlignment="1" applyProtection="1">
      <alignment horizontal="left" vertical="top"/>
      <protection locked="0" hidden="1"/>
    </xf>
    <xf numFmtId="0" fontId="30" fillId="2" borderId="48" xfId="0" applyFont="1" applyFill="1" applyBorder="1" applyAlignment="1" applyProtection="1">
      <alignment horizontal="left" vertical="top"/>
      <protection locked="0" hidden="1"/>
    </xf>
    <xf numFmtId="0" fontId="0" fillId="0" borderId="0" xfId="0" applyAlignment="1">
      <alignment vertical="center"/>
    </xf>
    <xf numFmtId="0" fontId="63" fillId="0" borderId="0" xfId="0" applyFont="1" applyProtection="1">
      <protection locked="0"/>
    </xf>
    <xf numFmtId="0" fontId="24" fillId="2" borderId="48" xfId="0" applyFont="1" applyFill="1" applyBorder="1" applyAlignment="1" applyProtection="1">
      <alignment horizontal="left" vertical="center"/>
      <protection locked="0" hidden="1"/>
    </xf>
    <xf numFmtId="0" fontId="26" fillId="2" borderId="49" xfId="0" applyFont="1" applyFill="1" applyBorder="1" applyAlignment="1" applyProtection="1">
      <alignment horizontal="left" vertical="center"/>
      <protection locked="0" hidden="1"/>
    </xf>
    <xf numFmtId="0" fontId="26" fillId="2" borderId="51" xfId="0" applyFont="1" applyFill="1" applyBorder="1" applyAlignment="1" applyProtection="1">
      <alignment horizontal="left" vertical="center"/>
      <protection locked="0" hidden="1"/>
    </xf>
    <xf numFmtId="0" fontId="24" fillId="2" borderId="49" xfId="0" applyFont="1" applyFill="1" applyBorder="1" applyAlignment="1" applyProtection="1">
      <alignment horizontal="left" vertical="center"/>
      <protection locked="0" hidden="1"/>
    </xf>
    <xf numFmtId="0" fontId="24" fillId="2" borderId="51" xfId="0" applyFont="1" applyFill="1" applyBorder="1" applyAlignment="1" applyProtection="1">
      <alignment horizontal="left" vertical="center"/>
      <protection locked="0" hidden="1"/>
    </xf>
    <xf numFmtId="0" fontId="1" fillId="0" borderId="0" xfId="0" applyFont="1" applyFill="1" applyAlignment="1">
      <alignment wrapText="1"/>
    </xf>
    <xf numFmtId="0" fontId="1" fillId="0" borderId="0" xfId="0" applyFont="1" applyAlignment="1">
      <alignment wrapText="1"/>
    </xf>
    <xf numFmtId="0" fontId="0" fillId="0" borderId="0" xfId="0" applyAlignment="1">
      <alignment horizontal="left" vertical="top" wrapText="1"/>
    </xf>
    <xf numFmtId="0" fontId="16" fillId="0" borderId="0" xfId="0" applyFont="1" applyFill="1" applyAlignment="1">
      <alignment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Fill="1" applyAlignment="1">
      <alignment horizontal="left"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9" fillId="0" borderId="0" xfId="0" applyFont="1" applyFill="1" applyAlignment="1">
      <alignment horizontal="left" vertical="top" wrapText="1"/>
    </xf>
    <xf numFmtId="0" fontId="16" fillId="0" borderId="0" xfId="0" applyFont="1" applyAlignment="1">
      <alignment wrapText="1"/>
    </xf>
    <xf numFmtId="0" fontId="0" fillId="0" borderId="0" xfId="0" applyAlignment="1">
      <alignment wrapText="1"/>
    </xf>
    <xf numFmtId="0" fontId="32" fillId="0" borderId="0" xfId="0" applyFont="1" applyAlignment="1">
      <alignment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Border="1" applyAlignment="1" applyProtection="1">
      <alignment vertical="center" wrapText="1"/>
      <protection hidden="1"/>
    </xf>
    <xf numFmtId="0" fontId="5" fillId="0" borderId="11" xfId="0" applyFont="1" applyFill="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hidden="1"/>
    </xf>
    <xf numFmtId="0" fontId="24" fillId="2" borderId="50" xfId="0" applyFont="1" applyFill="1" applyBorder="1" applyAlignment="1" applyProtection="1">
      <alignment horizontal="left" vertical="top" wrapText="1"/>
      <protection locked="0" hidden="1"/>
    </xf>
    <xf numFmtId="0" fontId="24" fillId="2" borderId="52" xfId="0" applyFont="1" applyFill="1" applyBorder="1" applyAlignment="1" applyProtection="1">
      <alignment horizontal="left" vertical="top" wrapText="1"/>
      <protection locked="0" hidden="1"/>
    </xf>
    <xf numFmtId="0" fontId="26" fillId="2" borderId="49" xfId="0" applyFont="1" applyFill="1" applyBorder="1" applyAlignment="1" applyProtection="1">
      <alignment horizontal="left" vertical="top" wrapText="1"/>
      <protection locked="0" hidden="1"/>
    </xf>
    <xf numFmtId="0" fontId="26" fillId="2" borderId="50" xfId="0" applyFont="1" applyFill="1" applyBorder="1" applyAlignment="1" applyProtection="1">
      <alignment horizontal="left" vertical="top" wrapText="1"/>
      <protection locked="0" hidden="1"/>
    </xf>
    <xf numFmtId="0" fontId="26" fillId="2" borderId="52" xfId="0" applyFont="1" applyFill="1" applyBorder="1" applyAlignment="1" applyProtection="1">
      <alignment horizontal="left" vertical="top" wrapText="1"/>
      <protection locked="0" hidden="1"/>
    </xf>
    <xf numFmtId="0" fontId="24" fillId="2" borderId="0" xfId="0" applyFont="1" applyFill="1" applyBorder="1" applyAlignment="1" applyProtection="1">
      <alignment horizontal="left" vertical="top" wrapText="1"/>
      <protection locked="0" hidden="1"/>
    </xf>
    <xf numFmtId="0" fontId="24" fillId="2" borderId="13" xfId="0" applyFont="1" applyFill="1" applyBorder="1" applyAlignment="1" applyProtection="1">
      <alignment horizontal="left" vertical="top" wrapText="1"/>
      <protection locked="0" hidden="1"/>
    </xf>
    <xf numFmtId="0" fontId="24" fillId="2" borderId="48" xfId="0" applyFont="1" applyFill="1" applyBorder="1" applyAlignment="1" applyProtection="1">
      <alignment horizontal="left" vertical="center"/>
      <protection locked="0" hidden="1"/>
    </xf>
    <xf numFmtId="0" fontId="0" fillId="2" borderId="0" xfId="0" applyFill="1" applyBorder="1" applyAlignment="1" applyProtection="1">
      <alignment horizontal="left"/>
      <protection locked="0" hidden="1"/>
    </xf>
    <xf numFmtId="0" fontId="0" fillId="2" borderId="13" xfId="0" applyFill="1" applyBorder="1" applyAlignment="1" applyProtection="1">
      <alignment horizontal="left"/>
      <protection locked="0" hidden="1"/>
    </xf>
    <xf numFmtId="0" fontId="26" fillId="2" borderId="49" xfId="0" applyFont="1" applyFill="1" applyBorder="1" applyAlignment="1" applyProtection="1">
      <alignment horizontal="left" vertical="center"/>
      <protection locked="0" hidden="1"/>
    </xf>
    <xf numFmtId="0" fontId="26" fillId="2" borderId="50" xfId="0" applyFont="1" applyFill="1" applyBorder="1" applyAlignment="1" applyProtection="1">
      <alignment horizontal="left" vertical="center"/>
      <protection locked="0" hidden="1"/>
    </xf>
    <xf numFmtId="0" fontId="26" fillId="2" borderId="51" xfId="0" applyFont="1" applyFill="1" applyBorder="1" applyAlignment="1" applyProtection="1">
      <alignment horizontal="left" vertical="center"/>
      <protection locked="0" hidden="1"/>
    </xf>
    <xf numFmtId="0" fontId="30" fillId="2" borderId="48" xfId="0" applyFont="1" applyFill="1" applyBorder="1" applyAlignment="1" applyProtection="1">
      <alignment horizontal="left" vertical="top"/>
      <protection locked="0" hidden="1"/>
    </xf>
    <xf numFmtId="0" fontId="26" fillId="2" borderId="48" xfId="0" applyFont="1" applyFill="1" applyBorder="1" applyAlignment="1" applyProtection="1">
      <alignment horizontal="left"/>
      <protection locked="0" hidden="1"/>
    </xf>
    <xf numFmtId="0" fontId="1" fillId="8" borderId="0" xfId="0" applyFont="1" applyFill="1" applyBorder="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hidden="1"/>
    </xf>
    <xf numFmtId="0" fontId="24" fillId="2" borderId="51" xfId="0" applyFont="1" applyFill="1" applyBorder="1" applyAlignment="1" applyProtection="1">
      <alignment horizontal="center" vertical="center"/>
      <protection locked="0" hidden="1"/>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Border="1"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0" xfId="0" applyFont="1" applyFill="1" applyBorder="1" applyAlignment="1" applyProtection="1">
      <alignment horizontal="left" vertical="top" wrapText="1"/>
      <protection locked="0" hidden="1"/>
    </xf>
    <xf numFmtId="0" fontId="30" fillId="2" borderId="13" xfId="0" applyFont="1" applyFill="1" applyBorder="1" applyAlignment="1" applyProtection="1">
      <alignment horizontal="left" vertical="top" wrapText="1"/>
      <protection locked="0" hidden="1"/>
    </xf>
    <xf numFmtId="0" fontId="24" fillId="0" borderId="0" xfId="0" applyFont="1" applyBorder="1" applyAlignment="1" applyProtection="1">
      <alignment vertical="center" wrapText="1"/>
      <protection hidden="1"/>
    </xf>
    <xf numFmtId="0" fontId="24" fillId="0" borderId="13" xfId="0" applyFont="1" applyBorder="1" applyAlignment="1" applyProtection="1">
      <alignment vertical="center" wrapText="1"/>
      <protection hidden="1"/>
    </xf>
    <xf numFmtId="9" fontId="0" fillId="2" borderId="49" xfId="1" applyFont="1" applyFill="1" applyBorder="1" applyAlignment="1" applyProtection="1">
      <alignment horizontal="left"/>
      <protection locked="0" hidden="1"/>
    </xf>
    <xf numFmtId="9" fontId="0" fillId="2" borderId="52" xfId="1" applyFont="1" applyFill="1" applyBorder="1" applyAlignment="1" applyProtection="1">
      <alignment horizontal="left"/>
      <protection locked="0" hidden="1"/>
    </xf>
    <xf numFmtId="9" fontId="0" fillId="2" borderId="57" xfId="1" applyFont="1" applyFill="1" applyBorder="1" applyAlignment="1" applyProtection="1">
      <alignment horizontal="left"/>
      <protection locked="0" hidden="1"/>
    </xf>
    <xf numFmtId="9" fontId="0" fillId="2" borderId="58" xfId="1" applyFont="1" applyFill="1" applyBorder="1" applyAlignment="1" applyProtection="1">
      <alignment horizontal="left"/>
      <protection locked="0"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4" fillId="2" borderId="49" xfId="0" applyFont="1" applyFill="1" applyBorder="1" applyAlignment="1" applyProtection="1">
      <alignment horizontal="left" vertical="center"/>
      <protection locked="0" hidden="1"/>
    </xf>
    <xf numFmtId="0" fontId="24" fillId="2" borderId="51" xfId="0" applyFont="1" applyFill="1" applyBorder="1" applyAlignment="1" applyProtection="1">
      <alignment horizontal="left" vertical="center"/>
      <protection locked="0" hidden="1"/>
    </xf>
    <xf numFmtId="0" fontId="26" fillId="2" borderId="48" xfId="0" applyFont="1" applyFill="1" applyBorder="1" applyAlignment="1" applyProtection="1">
      <alignment horizontal="left" vertical="center"/>
      <protection locked="0" hidden="1"/>
    </xf>
    <xf numFmtId="0" fontId="30" fillId="2" borderId="48" xfId="0" applyFont="1" applyFill="1" applyBorder="1" applyAlignment="1" applyProtection="1">
      <alignment horizontal="left" vertical="center"/>
      <protection locked="0" hidden="1"/>
    </xf>
    <xf numFmtId="0" fontId="24" fillId="2" borderId="50" xfId="0" applyFont="1" applyFill="1" applyBorder="1" applyAlignment="1" applyProtection="1">
      <alignment horizontal="left" vertical="center"/>
      <protection locked="0" hidden="1"/>
    </xf>
    <xf numFmtId="0" fontId="0" fillId="2" borderId="0" xfId="0" applyFill="1" applyBorder="1" applyAlignment="1" applyProtection="1">
      <alignment horizontal="left"/>
      <protection hidden="1"/>
    </xf>
    <xf numFmtId="0" fontId="0" fillId="2" borderId="13" xfId="0" applyFill="1" applyBorder="1" applyAlignment="1" applyProtection="1">
      <alignment horizontal="left"/>
      <protection hidden="1"/>
    </xf>
    <xf numFmtId="9" fontId="0" fillId="2" borderId="49" xfId="1" applyFont="1" applyFill="1" applyBorder="1" applyAlignment="1" applyProtection="1">
      <alignment horizontal="left"/>
      <protection hidden="1"/>
    </xf>
    <xf numFmtId="9" fontId="0" fillId="2" borderId="52" xfId="1" applyFont="1" applyFill="1" applyBorder="1" applyAlignment="1" applyProtection="1">
      <alignment horizontal="left"/>
      <protection hidden="1"/>
    </xf>
    <xf numFmtId="9" fontId="0" fillId="2" borderId="57" xfId="1" applyFont="1" applyFill="1" applyBorder="1" applyAlignment="1" applyProtection="1">
      <alignment horizontal="left"/>
      <protection hidden="1"/>
    </xf>
    <xf numFmtId="9" fontId="0" fillId="2" borderId="58" xfId="1" applyFont="1" applyFill="1" applyBorder="1" applyAlignment="1" applyProtection="1">
      <alignment horizontal="left"/>
      <protection hidden="1"/>
    </xf>
    <xf numFmtId="0" fontId="27" fillId="8" borderId="0" xfId="0" applyFont="1" applyFill="1" applyBorder="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45" fillId="2" borderId="48" xfId="0" applyFont="1" applyFill="1" applyBorder="1" applyAlignment="1" applyProtection="1">
      <alignment horizontal="left" vertical="top"/>
      <protection locked="0" hidden="1"/>
    </xf>
    <xf numFmtId="0" fontId="27" fillId="8" borderId="0" xfId="0" applyFont="1" applyFill="1" applyBorder="1" applyAlignment="1" applyProtection="1">
      <alignment wrapText="1"/>
      <protection hidden="1"/>
    </xf>
    <xf numFmtId="0" fontId="27" fillId="8" borderId="13" xfId="0" applyFont="1" applyFill="1" applyBorder="1" applyAlignment="1" applyProtection="1">
      <alignment wrapText="1"/>
      <protection hidden="1"/>
    </xf>
    <xf numFmtId="0" fontId="0" fillId="2" borderId="2" xfId="0" applyFont="1" applyFill="1" applyBorder="1" applyAlignment="1" applyProtection="1">
      <alignment horizontal="left" wrapText="1"/>
      <protection locked="0" hidden="1"/>
    </xf>
    <xf numFmtId="0" fontId="1" fillId="2" borderId="2" xfId="0" applyFont="1" applyFill="1" applyBorder="1" applyAlignment="1" applyProtection="1">
      <alignment horizontal="left" wrapText="1"/>
      <protection locked="0" hidden="1"/>
    </xf>
    <xf numFmtId="0" fontId="1" fillId="2" borderId="12" xfId="0" applyFont="1" applyFill="1" applyBorder="1" applyAlignment="1" applyProtection="1">
      <alignment horizontal="left" wrapText="1"/>
      <protection locked="0" hidden="1"/>
    </xf>
    <xf numFmtId="0" fontId="0" fillId="2" borderId="16" xfId="0" applyFont="1" applyFill="1" applyBorder="1" applyAlignment="1" applyProtection="1">
      <alignment horizontal="left" wrapText="1"/>
      <protection locked="0" hidden="1"/>
    </xf>
    <xf numFmtId="0" fontId="0" fillId="2" borderId="54" xfId="0" applyFont="1" applyFill="1" applyBorder="1" applyAlignment="1" applyProtection="1">
      <alignment horizontal="left" wrapText="1"/>
      <protection locked="0" hidden="1"/>
    </xf>
    <xf numFmtId="0" fontId="24" fillId="0" borderId="0" xfId="0" applyFont="1" applyBorder="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Border="1" applyAlignment="1" applyProtection="1">
      <alignment horizontal="left"/>
      <protection locked="0" hidden="1"/>
    </xf>
    <xf numFmtId="0" fontId="1" fillId="2" borderId="13" xfId="0" applyFont="1" applyFill="1" applyBorder="1" applyAlignment="1" applyProtection="1">
      <alignment horizontal="left"/>
      <protection locked="0" hidden="1"/>
    </xf>
    <xf numFmtId="0" fontId="24" fillId="2" borderId="48" xfId="0" applyFont="1" applyFill="1" applyBorder="1" applyAlignment="1" applyProtection="1">
      <alignment horizontal="left" vertical="center" wrapText="1"/>
      <protection locked="0" hidden="1"/>
    </xf>
    <xf numFmtId="0" fontId="0" fillId="2" borderId="0" xfId="0" applyFont="1" applyFill="1" applyBorder="1" applyAlignment="1" applyProtection="1">
      <alignment horizontal="left"/>
      <protection locked="0" hidden="1"/>
    </xf>
    <xf numFmtId="0" fontId="0" fillId="2" borderId="13" xfId="0" applyFont="1" applyFill="1" applyBorder="1" applyAlignment="1" applyProtection="1">
      <alignment horizontal="left"/>
      <protection locked="0" hidden="1"/>
    </xf>
    <xf numFmtId="0" fontId="59" fillId="2" borderId="49" xfId="0" applyFont="1" applyFill="1" applyBorder="1" applyAlignment="1" applyProtection="1">
      <alignment horizontal="left" vertical="center"/>
      <protection locked="0" hidden="1"/>
    </xf>
    <xf numFmtId="0" fontId="59" fillId="2" borderId="50" xfId="0" applyFont="1" applyFill="1" applyBorder="1" applyAlignment="1" applyProtection="1">
      <alignment horizontal="left" vertical="center"/>
      <protection locked="0" hidden="1"/>
    </xf>
    <xf numFmtId="0" fontId="59" fillId="2" borderId="51" xfId="0" applyFont="1" applyFill="1" applyBorder="1" applyAlignment="1" applyProtection="1">
      <alignment horizontal="left" vertical="center"/>
      <protection locked="0" hidden="1"/>
    </xf>
    <xf numFmtId="0" fontId="24" fillId="2" borderId="50" xfId="0" applyFont="1" applyFill="1" applyBorder="1" applyAlignment="1" applyProtection="1">
      <alignment horizontal="center" vertical="center"/>
      <protection locked="0" hidden="1"/>
    </xf>
    <xf numFmtId="0" fontId="0" fillId="2" borderId="2" xfId="0" applyFont="1" applyFill="1" applyBorder="1" applyAlignment="1" applyProtection="1">
      <alignment horizontal="left"/>
      <protection locked="0" hidden="1"/>
    </xf>
    <xf numFmtId="0" fontId="1" fillId="2" borderId="2" xfId="0" applyFont="1" applyFill="1" applyBorder="1" applyAlignment="1" applyProtection="1">
      <alignment horizontal="left"/>
      <protection locked="0" hidden="1"/>
    </xf>
    <xf numFmtId="0" fontId="1" fillId="2" borderId="12" xfId="0" applyFont="1" applyFill="1" applyBorder="1" applyAlignment="1" applyProtection="1">
      <alignment horizontal="left"/>
      <protection locked="0" hidden="1"/>
    </xf>
    <xf numFmtId="0" fontId="0" fillId="2" borderId="16" xfId="0" applyFont="1" applyFill="1" applyBorder="1" applyAlignment="1" applyProtection="1">
      <alignment horizontal="left"/>
      <protection locked="0" hidden="1"/>
    </xf>
    <xf numFmtId="0" fontId="0" fillId="2" borderId="54" xfId="0" applyFont="1" applyFill="1" applyBorder="1" applyAlignment="1" applyProtection="1">
      <alignment horizontal="left"/>
      <protection locked="0" hidden="1"/>
    </xf>
    <xf numFmtId="0" fontId="0" fillId="0" borderId="33" xfId="0" applyFont="1" applyFill="1" applyBorder="1" applyAlignment="1" applyProtection="1">
      <alignment horizontal="left" vertical="top" wrapText="1"/>
      <protection hidden="1"/>
    </xf>
    <xf numFmtId="0" fontId="0" fillId="0" borderId="34"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35"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36" xfId="0" applyFont="1" applyFill="1"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Font="1" applyFill="1" applyBorder="1" applyAlignment="1" applyProtection="1">
      <alignment horizontal="left" vertical="top" wrapText="1"/>
      <protection hidden="1"/>
    </xf>
    <xf numFmtId="0" fontId="0" fillId="0" borderId="45" xfId="0" applyFont="1" applyFill="1" applyBorder="1" applyAlignment="1" applyProtection="1">
      <alignment horizontal="left" vertical="top" wrapText="1"/>
      <protection hidden="1"/>
    </xf>
    <xf numFmtId="0" fontId="0" fillId="0" borderId="22"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0" fontId="0" fillId="0" borderId="46"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hidden="1"/>
    </xf>
  </cellXfs>
  <cellStyles count="4">
    <cellStyle name="Currency" xfId="2" builtinId="4"/>
    <cellStyle name="Hyperlink" xfId="3" builtinId="8"/>
    <cellStyle name="Normal" xfId="0" builtinId="0"/>
    <cellStyle name="Percent" xfId="1" builtinId="5"/>
  </cellStyles>
  <dxfs count="25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4" formatCode=";;;&quot;Out-of-Pocket Maximum&quot;"/>
    </dxf>
    <dxf>
      <fill>
        <patternFill patternType="lightUp"/>
      </fill>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D9D9D9"/>
      <color rgb="FFFCE4D6"/>
      <color rgb="FF7AC142"/>
      <color rgb="FF38939B"/>
      <color rgb="FF0000FF"/>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3</xdr:col>
      <xdr:colOff>43815</xdr:colOff>
      <xdr:row>83</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80</xdr:row>
      <xdr:rowOff>123825</xdr:rowOff>
    </xdr:from>
    <xdr:to>
      <xdr:col>3</xdr:col>
      <xdr:colOff>6437398</xdr:colOff>
      <xdr:row>83</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showGridLines="0" zoomScaleNormal="100" workbookViewId="0">
      <pane ySplit="9" topLeftCell="A55" activePane="bottomLeft" state="frozen"/>
      <selection pane="bottomLeft" activeCell="D10" sqref="D10"/>
    </sheetView>
  </sheetViews>
  <sheetFormatPr defaultColWidth="9.1796875" defaultRowHeight="14.5" x14ac:dyDescent="0.35"/>
  <cols>
    <col min="1" max="1" width="4.81640625" style="26" customWidth="1"/>
    <col min="2" max="2" width="6.453125" style="26" customWidth="1"/>
    <col min="3" max="3" width="13.453125" style="26" customWidth="1"/>
    <col min="4" max="4" width="99" style="26" customWidth="1"/>
    <col min="5" max="16384" width="9.1796875" style="26"/>
  </cols>
  <sheetData>
    <row r="1" spans="1:5" ht="18.5" x14ac:dyDescent="0.45">
      <c r="A1" s="28" t="s">
        <v>476</v>
      </c>
      <c r="D1" s="62"/>
    </row>
    <row r="2" spans="1:5" ht="26" x14ac:dyDescent="0.6">
      <c r="A2" s="29" t="s">
        <v>16</v>
      </c>
    </row>
    <row r="4" spans="1:5" x14ac:dyDescent="0.35">
      <c r="A4" s="27" t="s">
        <v>0</v>
      </c>
      <c r="D4" s="60" t="s">
        <v>513</v>
      </c>
    </row>
    <row r="5" spans="1:5" x14ac:dyDescent="0.35">
      <c r="A5" s="27" t="s">
        <v>507</v>
      </c>
      <c r="D5" s="60" t="s">
        <v>509</v>
      </c>
    </row>
    <row r="6" spans="1:5" x14ac:dyDescent="0.35">
      <c r="A6" s="27" t="s">
        <v>17</v>
      </c>
      <c r="D6" s="60" t="s">
        <v>461</v>
      </c>
    </row>
    <row r="7" spans="1:5" x14ac:dyDescent="0.35">
      <c r="A7" s="27" t="s">
        <v>18</v>
      </c>
      <c r="D7" s="60"/>
    </row>
    <row r="8" spans="1:5" x14ac:dyDescent="0.35">
      <c r="A8" s="27" t="s">
        <v>1</v>
      </c>
      <c r="D8" s="61"/>
      <c r="E8" s="54"/>
    </row>
    <row r="10" spans="1:5" x14ac:dyDescent="0.35">
      <c r="A10" s="4" t="s">
        <v>412</v>
      </c>
    </row>
    <row r="11" spans="1:5" x14ac:dyDescent="0.35">
      <c r="A11" s="4"/>
    </row>
    <row r="12" spans="1:5" x14ac:dyDescent="0.35">
      <c r="A12" s="445" t="s">
        <v>480</v>
      </c>
      <c r="B12" s="445"/>
      <c r="C12" s="445"/>
      <c r="D12" s="445"/>
    </row>
    <row r="13" spans="1:5" x14ac:dyDescent="0.35">
      <c r="A13" s="445"/>
      <c r="B13" s="445"/>
      <c r="C13" s="445"/>
      <c r="D13" s="445"/>
    </row>
    <row r="14" spans="1:5" x14ac:dyDescent="0.35">
      <c r="A14" s="445"/>
      <c r="B14" s="445"/>
      <c r="C14" s="445"/>
      <c r="D14" s="445"/>
    </row>
    <row r="15" spans="1:5" x14ac:dyDescent="0.35">
      <c r="A15" s="445"/>
      <c r="B15" s="445"/>
      <c r="C15" s="445"/>
      <c r="D15" s="445"/>
    </row>
    <row r="16" spans="1:5" x14ac:dyDescent="0.35">
      <c r="A16" s="445"/>
      <c r="B16" s="445"/>
      <c r="C16" s="445"/>
      <c r="D16" s="445"/>
    </row>
    <row r="17" spans="1:4" x14ac:dyDescent="0.35">
      <c r="A17" s="4"/>
    </row>
    <row r="18" spans="1:4" x14ac:dyDescent="0.35">
      <c r="A18" s="446" t="s">
        <v>481</v>
      </c>
      <c r="B18" s="446"/>
      <c r="C18" s="446"/>
      <c r="D18" s="446"/>
    </row>
    <row r="19" spans="1:4" x14ac:dyDescent="0.35">
      <c r="A19" s="446"/>
      <c r="B19" s="446"/>
      <c r="C19" s="446"/>
      <c r="D19" s="446"/>
    </row>
    <row r="20" spans="1:4" x14ac:dyDescent="0.35">
      <c r="A20" s="446"/>
      <c r="B20" s="446"/>
      <c r="C20" s="446"/>
      <c r="D20" s="446"/>
    </row>
    <row r="21" spans="1:4" x14ac:dyDescent="0.35">
      <c r="A21" s="446"/>
      <c r="B21" s="446"/>
      <c r="C21" s="446"/>
      <c r="D21" s="446"/>
    </row>
    <row r="22" spans="1:4" x14ac:dyDescent="0.35">
      <c r="A22" s="446"/>
      <c r="B22" s="446"/>
      <c r="C22" s="446"/>
      <c r="D22" s="446"/>
    </row>
    <row r="23" spans="1:4" x14ac:dyDescent="0.35">
      <c r="A23" s="13"/>
      <c r="B23" s="14"/>
      <c r="C23" s="14"/>
      <c r="D23" s="14"/>
    </row>
    <row r="24" spans="1:4" ht="15" customHeight="1" x14ac:dyDescent="0.35">
      <c r="A24" s="453" t="s">
        <v>479</v>
      </c>
      <c r="B24" s="453"/>
      <c r="C24" s="453"/>
      <c r="D24" s="453"/>
    </row>
    <row r="25" spans="1:4" x14ac:dyDescent="0.35">
      <c r="A25" s="453"/>
      <c r="B25" s="453"/>
      <c r="C25" s="453"/>
      <c r="D25" s="453"/>
    </row>
    <row r="26" spans="1:4" x14ac:dyDescent="0.35">
      <c r="A26" s="453"/>
      <c r="B26" s="453"/>
      <c r="C26" s="453"/>
      <c r="D26" s="453"/>
    </row>
    <row r="27" spans="1:4" x14ac:dyDescent="0.35">
      <c r="A27" s="13"/>
      <c r="B27" s="14"/>
      <c r="C27" s="14"/>
      <c r="D27" s="14"/>
    </row>
    <row r="28" spans="1:4" ht="15" customHeight="1" x14ac:dyDescent="0.35">
      <c r="A28" s="452" t="s">
        <v>575</v>
      </c>
      <c r="B28" s="452"/>
      <c r="C28" s="452"/>
      <c r="D28" s="452"/>
    </row>
    <row r="29" spans="1:4" ht="15" customHeight="1" x14ac:dyDescent="0.35">
      <c r="A29" s="452"/>
      <c r="B29" s="452"/>
      <c r="C29" s="452"/>
      <c r="D29" s="452"/>
    </row>
    <row r="30" spans="1:4" ht="15" customHeight="1" x14ac:dyDescent="0.35">
      <c r="A30" s="452"/>
      <c r="B30" s="452"/>
      <c r="C30" s="452"/>
      <c r="D30" s="452"/>
    </row>
    <row r="31" spans="1:4" ht="15" customHeight="1" x14ac:dyDescent="0.35">
      <c r="A31" s="452"/>
      <c r="B31" s="452"/>
      <c r="C31" s="452"/>
      <c r="D31" s="452"/>
    </row>
    <row r="32" spans="1:4" x14ac:dyDescent="0.35">
      <c r="A32" s="452"/>
      <c r="B32" s="452"/>
      <c r="C32" s="452"/>
      <c r="D32" s="452"/>
    </row>
    <row r="33" spans="1:4" x14ac:dyDescent="0.35">
      <c r="A33" s="452"/>
      <c r="B33" s="452"/>
      <c r="C33" s="452"/>
      <c r="D33" s="452"/>
    </row>
    <row r="34" spans="1:4" x14ac:dyDescent="0.35">
      <c r="A34" s="15"/>
      <c r="B34" s="14"/>
      <c r="C34" s="14"/>
      <c r="D34" s="14"/>
    </row>
    <row r="35" spans="1:4" x14ac:dyDescent="0.35">
      <c r="A35" s="15" t="s">
        <v>410</v>
      </c>
      <c r="B35" s="14"/>
      <c r="C35" s="14"/>
      <c r="D35" s="14"/>
    </row>
    <row r="36" spans="1:4" x14ac:dyDescent="0.35">
      <c r="A36" s="15"/>
      <c r="B36" s="14"/>
      <c r="C36" s="14"/>
      <c r="D36" s="14"/>
    </row>
    <row r="37" spans="1:4" x14ac:dyDescent="0.35">
      <c r="A37" s="15"/>
      <c r="B37" s="33" t="s">
        <v>408</v>
      </c>
      <c r="C37" s="33"/>
      <c r="D37" s="14"/>
    </row>
    <row r="38" spans="1:4" x14ac:dyDescent="0.35">
      <c r="A38" s="15"/>
      <c r="B38" s="33" t="s">
        <v>409</v>
      </c>
      <c r="C38" s="33"/>
      <c r="D38" s="14"/>
    </row>
    <row r="39" spans="1:4" x14ac:dyDescent="0.35">
      <c r="A39" s="15"/>
      <c r="B39" s="33"/>
      <c r="C39" s="33" t="s">
        <v>411</v>
      </c>
      <c r="D39" s="14"/>
    </row>
    <row r="40" spans="1:4" x14ac:dyDescent="0.35">
      <c r="A40" s="15"/>
      <c r="B40" s="33"/>
      <c r="C40" s="33" t="s">
        <v>444</v>
      </c>
      <c r="D40" s="14"/>
    </row>
    <row r="41" spans="1:4" x14ac:dyDescent="0.35">
      <c r="A41" s="15"/>
      <c r="B41" s="33"/>
      <c r="C41" s="33" t="s">
        <v>524</v>
      </c>
      <c r="D41" s="14"/>
    </row>
    <row r="42" spans="1:4" x14ac:dyDescent="0.35">
      <c r="A42" s="15"/>
      <c r="B42" s="47"/>
      <c r="C42" s="47"/>
      <c r="D42" s="14"/>
    </row>
    <row r="43" spans="1:4" x14ac:dyDescent="0.35">
      <c r="A43" s="448" t="s">
        <v>525</v>
      </c>
      <c r="B43" s="448"/>
      <c r="C43" s="448"/>
      <c r="D43" s="448"/>
    </row>
    <row r="44" spans="1:4" x14ac:dyDescent="0.35">
      <c r="A44" s="448"/>
      <c r="B44" s="448"/>
      <c r="C44" s="448"/>
      <c r="D44" s="448"/>
    </row>
    <row r="45" spans="1:4" x14ac:dyDescent="0.35">
      <c r="A45" s="448"/>
      <c r="B45" s="448"/>
      <c r="C45" s="448"/>
      <c r="D45" s="448"/>
    </row>
    <row r="46" spans="1:4" x14ac:dyDescent="0.35">
      <c r="A46" s="59"/>
      <c r="B46" s="59"/>
      <c r="C46" s="59"/>
      <c r="D46" s="59"/>
    </row>
    <row r="47" spans="1:4" x14ac:dyDescent="0.35">
      <c r="A47" s="32"/>
      <c r="B47" s="33" t="s">
        <v>111</v>
      </c>
      <c r="C47" s="33"/>
      <c r="D47" s="32"/>
    </row>
    <row r="48" spans="1:4" x14ac:dyDescent="0.35">
      <c r="A48" s="32"/>
      <c r="B48" s="33" t="s">
        <v>112</v>
      </c>
      <c r="C48" s="33"/>
      <c r="D48" s="32"/>
    </row>
    <row r="49" spans="1:4" x14ac:dyDescent="0.35">
      <c r="A49" s="32"/>
      <c r="B49" s="33" t="s">
        <v>113</v>
      </c>
      <c r="C49" s="33"/>
      <c r="D49" s="32"/>
    </row>
    <row r="50" spans="1:4" x14ac:dyDescent="0.35">
      <c r="A50" s="32"/>
      <c r="B50" s="32"/>
      <c r="C50" s="32"/>
      <c r="D50" s="32"/>
    </row>
    <row r="51" spans="1:4" x14ac:dyDescent="0.35">
      <c r="A51" s="14" t="s">
        <v>477</v>
      </c>
      <c r="B51" s="14"/>
      <c r="C51" s="14"/>
      <c r="D51" s="14"/>
    </row>
    <row r="52" spans="1:4" x14ac:dyDescent="0.35">
      <c r="A52" s="15"/>
      <c r="B52" s="14"/>
      <c r="C52" s="14"/>
      <c r="D52" s="14"/>
    </row>
    <row r="53" spans="1:4" x14ac:dyDescent="0.35">
      <c r="A53" s="15"/>
      <c r="B53" s="16" t="s">
        <v>114</v>
      </c>
      <c r="C53" s="16"/>
      <c r="D53" s="449" t="s">
        <v>212</v>
      </c>
    </row>
    <row r="54" spans="1:4" x14ac:dyDescent="0.35">
      <c r="A54" s="15"/>
      <c r="B54" s="17" t="s">
        <v>19</v>
      </c>
      <c r="C54" s="17"/>
      <c r="D54" s="450"/>
    </row>
    <row r="55" spans="1:4" x14ac:dyDescent="0.35">
      <c r="A55" s="15"/>
      <c r="B55" s="18" t="s">
        <v>51</v>
      </c>
      <c r="C55" s="18"/>
      <c r="D55" s="451"/>
    </row>
    <row r="56" spans="1:4" x14ac:dyDescent="0.35">
      <c r="A56" s="15"/>
      <c r="B56" s="19" t="s">
        <v>115</v>
      </c>
      <c r="C56" s="19"/>
      <c r="D56" s="449" t="s">
        <v>478</v>
      </c>
    </row>
    <row r="57" spans="1:4" x14ac:dyDescent="0.35">
      <c r="A57" s="15"/>
      <c r="B57" s="20" t="s">
        <v>116</v>
      </c>
      <c r="C57" s="20"/>
      <c r="D57" s="450"/>
    </row>
    <row r="58" spans="1:4" x14ac:dyDescent="0.35">
      <c r="A58" s="15"/>
      <c r="B58" s="20" t="s">
        <v>117</v>
      </c>
      <c r="C58" s="20"/>
      <c r="D58" s="450"/>
    </row>
    <row r="59" spans="1:4" x14ac:dyDescent="0.35">
      <c r="A59" s="15"/>
      <c r="B59" s="21" t="s">
        <v>118</v>
      </c>
      <c r="C59" s="21"/>
      <c r="D59" s="451"/>
    </row>
    <row r="60" spans="1:4" x14ac:dyDescent="0.35">
      <c r="A60" s="15"/>
      <c r="B60" s="22" t="s">
        <v>119</v>
      </c>
      <c r="C60" s="22"/>
      <c r="D60" s="449" t="s">
        <v>521</v>
      </c>
    </row>
    <row r="61" spans="1:4" x14ac:dyDescent="0.35">
      <c r="A61" s="15"/>
      <c r="B61" s="23" t="s">
        <v>326</v>
      </c>
      <c r="C61" s="23"/>
      <c r="D61" s="450"/>
    </row>
    <row r="62" spans="1:4" ht="24" customHeight="1" x14ac:dyDescent="0.35">
      <c r="A62" s="15"/>
      <c r="B62" s="454" t="s">
        <v>523</v>
      </c>
      <c r="C62" s="455"/>
      <c r="D62" s="450"/>
    </row>
    <row r="63" spans="1:4" x14ac:dyDescent="0.35">
      <c r="A63" s="15"/>
      <c r="B63" s="23" t="s">
        <v>522</v>
      </c>
      <c r="C63" s="23"/>
      <c r="D63" s="450"/>
    </row>
    <row r="64" spans="1:4" x14ac:dyDescent="0.35">
      <c r="A64" s="15"/>
      <c r="B64" s="23" t="s">
        <v>327</v>
      </c>
      <c r="C64" s="23"/>
      <c r="D64" s="450"/>
    </row>
    <row r="65" spans="1:4" x14ac:dyDescent="0.35">
      <c r="A65" s="15"/>
      <c r="B65" s="23" t="s">
        <v>328</v>
      </c>
      <c r="C65" s="23"/>
      <c r="D65" s="450"/>
    </row>
    <row r="66" spans="1:4" x14ac:dyDescent="0.35">
      <c r="A66" s="15"/>
      <c r="B66" s="23" t="s">
        <v>329</v>
      </c>
      <c r="C66" s="23"/>
      <c r="D66" s="450"/>
    </row>
    <row r="67" spans="1:4" x14ac:dyDescent="0.35">
      <c r="A67" s="15"/>
      <c r="B67" s="23" t="s">
        <v>330</v>
      </c>
      <c r="C67" s="23"/>
      <c r="D67" s="450"/>
    </row>
    <row r="68" spans="1:4" x14ac:dyDescent="0.35">
      <c r="A68" s="15"/>
      <c r="B68" s="23" t="s">
        <v>331</v>
      </c>
      <c r="C68" s="23"/>
      <c r="D68" s="450"/>
    </row>
    <row r="69" spans="1:4" x14ac:dyDescent="0.35">
      <c r="A69" s="15"/>
      <c r="B69" s="23" t="s">
        <v>332</v>
      </c>
      <c r="C69" s="23"/>
      <c r="D69" s="450"/>
    </row>
    <row r="70" spans="1:4" ht="71.25" customHeight="1" x14ac:dyDescent="0.35">
      <c r="A70" s="15"/>
      <c r="B70" s="48" t="s">
        <v>333</v>
      </c>
      <c r="C70" s="23"/>
      <c r="D70" s="450"/>
    </row>
    <row r="71" spans="1:4" x14ac:dyDescent="0.35">
      <c r="A71" s="15"/>
      <c r="B71" s="24" t="s">
        <v>120</v>
      </c>
      <c r="C71" s="24"/>
      <c r="D71" s="25" t="s">
        <v>125</v>
      </c>
    </row>
    <row r="72" spans="1:4" x14ac:dyDescent="0.35">
      <c r="A72" s="15"/>
      <c r="B72" s="14"/>
      <c r="C72" s="14"/>
      <c r="D72" s="14"/>
    </row>
    <row r="73" spans="1:4" x14ac:dyDescent="0.35">
      <c r="A73" s="4" t="s">
        <v>92</v>
      </c>
    </row>
    <row r="74" spans="1:4" x14ac:dyDescent="0.35">
      <c r="A74" s="26" t="s">
        <v>94</v>
      </c>
    </row>
    <row r="75" spans="1:4" x14ac:dyDescent="0.35">
      <c r="A75" s="26" t="s">
        <v>93</v>
      </c>
    </row>
    <row r="76" spans="1:4" x14ac:dyDescent="0.35">
      <c r="A76" s="26" t="s">
        <v>96</v>
      </c>
    </row>
    <row r="77" spans="1:4" x14ac:dyDescent="0.35">
      <c r="A77" s="26" t="s">
        <v>101</v>
      </c>
    </row>
    <row r="78" spans="1:4" x14ac:dyDescent="0.35">
      <c r="A78" s="447" t="s">
        <v>95</v>
      </c>
      <c r="B78" s="447"/>
      <c r="C78" s="447"/>
      <c r="D78" s="447"/>
    </row>
    <row r="79" spans="1:4" x14ac:dyDescent="0.35">
      <c r="A79" s="447"/>
      <c r="B79" s="447"/>
      <c r="C79" s="447"/>
      <c r="D79" s="447"/>
    </row>
    <row r="80" spans="1:4" x14ac:dyDescent="0.35">
      <c r="A80" s="447"/>
      <c r="B80" s="447"/>
      <c r="C80" s="447"/>
      <c r="D80" s="447"/>
    </row>
  </sheetData>
  <sheetProtection algorithmName="SHA-512" hashValue="qubkAhVUJs0v/FPXkTOYT7VCVR4MWO0SezBeHS5/gH/3W3+SwSLFyhjIcHJLKGZPYcgUCKQjVQEzS0c92W268A==" saltValue="QM6v4MyTpnynoNs5J5qKKw=="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0">
    <mergeCell ref="A12:D16"/>
    <mergeCell ref="A18:D22"/>
    <mergeCell ref="A78:D80"/>
    <mergeCell ref="A43:D45"/>
    <mergeCell ref="D53:D55"/>
    <mergeCell ref="D56:D59"/>
    <mergeCell ref="D60:D70"/>
    <mergeCell ref="A28:D33"/>
    <mergeCell ref="A24:D26"/>
    <mergeCell ref="B62:C62"/>
  </mergeCells>
  <pageMargins left="0.7" right="0.7" top="0.75" bottom="0.75" header="0.3" footer="0.3"/>
  <pageSetup orientation="portrait" horizontalDpi="1200" verticalDpi="1200" r:id="rId2"/>
  <headerFooter>
    <oddHeader>&amp;R&amp;"Calibri"&amp;10&amp;K000000Confidential&amp;1#</oddHead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L187"/>
  <sheetViews>
    <sheetView showGridLines="0" zoomScaleNormal="100" workbookViewId="0">
      <pane ySplit="7" topLeftCell="A8" activePane="bottomLeft" state="frozen"/>
      <selection pane="bottomLeft"/>
    </sheetView>
  </sheetViews>
  <sheetFormatPr defaultColWidth="9.1796875" defaultRowHeight="14.5" x14ac:dyDescent="0.35"/>
  <cols>
    <col min="1" max="1" width="3.453125" style="64" customWidth="1"/>
    <col min="2" max="2" width="12.1796875" style="64" customWidth="1"/>
    <col min="3" max="3" width="17" style="64" customWidth="1"/>
    <col min="4" max="4" width="11" style="64" customWidth="1"/>
    <col min="5" max="9" width="17.81640625" style="64" customWidth="1"/>
    <col min="10" max="10" width="12.54296875" style="64" customWidth="1"/>
    <col min="11" max="16384" width="9.1796875" style="64"/>
  </cols>
  <sheetData>
    <row r="1" spans="1:11" ht="18.5" x14ac:dyDescent="0.45">
      <c r="A1" s="63" t="str">
        <f>'Cover and Instructions'!A1</f>
        <v>Georgia Families MHPAEA Parity</v>
      </c>
      <c r="J1" s="65" t="s">
        <v>572</v>
      </c>
    </row>
    <row r="2" spans="1:11" ht="26" x14ac:dyDescent="0.6">
      <c r="A2" s="66" t="s">
        <v>16</v>
      </c>
      <c r="J2" s="67"/>
    </row>
    <row r="3" spans="1:11" ht="21" x14ac:dyDescent="0.5">
      <c r="A3" s="68" t="s">
        <v>126</v>
      </c>
      <c r="J3" s="67"/>
    </row>
    <row r="4" spans="1:11" x14ac:dyDescent="0.35">
      <c r="C4" s="69"/>
      <c r="D4" s="69"/>
      <c r="J4" s="67"/>
    </row>
    <row r="5" spans="1:11" x14ac:dyDescent="0.35">
      <c r="A5" s="70" t="s">
        <v>0</v>
      </c>
      <c r="C5" s="71" t="str">
        <f>'Cover and Instructions'!$D$4</f>
        <v>Peach State Health Plan</v>
      </c>
      <c r="D5" s="71"/>
      <c r="H5" s="72"/>
      <c r="J5" s="67"/>
    </row>
    <row r="6" spans="1:11" x14ac:dyDescent="0.35">
      <c r="A6" s="70" t="s">
        <v>515</v>
      </c>
      <c r="C6" s="71" t="str">
        <f>'Cover and Instructions'!$D$5</f>
        <v>Title XIX Adults</v>
      </c>
      <c r="D6" s="71"/>
      <c r="H6" s="72"/>
      <c r="J6" s="67"/>
    </row>
    <row r="7" spans="1:11" ht="15" thickBot="1" x14ac:dyDescent="0.4"/>
    <row r="8" spans="1:11" x14ac:dyDescent="0.35">
      <c r="A8" s="73" t="s">
        <v>375</v>
      </c>
      <c r="B8" s="74"/>
      <c r="C8" s="74"/>
      <c r="D8" s="74"/>
      <c r="E8" s="74"/>
      <c r="F8" s="74"/>
      <c r="G8" s="74"/>
      <c r="H8" s="74"/>
      <c r="I8" s="74"/>
      <c r="J8" s="75"/>
    </row>
    <row r="9" spans="1:11" ht="15" customHeight="1" x14ac:dyDescent="0.35">
      <c r="A9" s="76" t="s">
        <v>374</v>
      </c>
      <c r="B9" s="77"/>
      <c r="C9" s="77"/>
      <c r="D9" s="77"/>
      <c r="E9" s="77"/>
      <c r="F9" s="77"/>
      <c r="G9" s="77"/>
      <c r="H9" s="77"/>
      <c r="I9" s="77"/>
      <c r="J9" s="78"/>
    </row>
    <row r="10" spans="1:11" x14ac:dyDescent="0.35">
      <c r="A10" s="79"/>
      <c r="B10" s="80"/>
      <c r="C10" s="80"/>
      <c r="D10" s="80"/>
      <c r="E10" s="80"/>
      <c r="F10" s="80"/>
      <c r="G10" s="80"/>
      <c r="H10" s="80"/>
      <c r="I10" s="80"/>
      <c r="J10" s="81"/>
    </row>
    <row r="11" spans="1:11" x14ac:dyDescent="0.35">
      <c r="A11" s="82" t="s">
        <v>370</v>
      </c>
      <c r="B11" s="83" t="s">
        <v>376</v>
      </c>
      <c r="C11" s="80"/>
      <c r="D11" s="80"/>
      <c r="E11" s="80"/>
      <c r="F11" s="80"/>
      <c r="G11" s="84"/>
      <c r="H11" s="85" t="s">
        <v>372</v>
      </c>
      <c r="I11" s="86" t="str">
        <f>IF(H11="yes","  Complete Section 1 and Section 2","")</f>
        <v/>
      </c>
      <c r="J11" s="81"/>
      <c r="K11" s="87"/>
    </row>
    <row r="12" spans="1:11" ht="6" customHeight="1" x14ac:dyDescent="0.35">
      <c r="A12" s="82"/>
      <c r="B12" s="83"/>
      <c r="C12" s="80"/>
      <c r="D12" s="80"/>
      <c r="E12" s="80"/>
      <c r="F12" s="80"/>
      <c r="G12" s="84"/>
      <c r="H12" s="88"/>
      <c r="I12" s="86"/>
      <c r="J12" s="81"/>
    </row>
    <row r="13" spans="1:11" x14ac:dyDescent="0.35">
      <c r="A13" s="82" t="s">
        <v>373</v>
      </c>
      <c r="B13" s="83" t="s">
        <v>377</v>
      </c>
      <c r="C13" s="80"/>
      <c r="D13" s="80"/>
      <c r="E13" s="80"/>
      <c r="F13" s="80"/>
      <c r="G13" s="84"/>
      <c r="H13" s="85" t="s">
        <v>372</v>
      </c>
      <c r="I13" s="86" t="str">
        <f>IF(H13="yes","  Complete Section 1 and Section 3","")</f>
        <v/>
      </c>
      <c r="J13" s="81"/>
    </row>
    <row r="14" spans="1:11" ht="15" thickBot="1" x14ac:dyDescent="0.4">
      <c r="A14" s="89"/>
      <c r="B14" s="90"/>
      <c r="C14" s="91"/>
      <c r="D14" s="91"/>
      <c r="E14" s="91"/>
      <c r="F14" s="91"/>
      <c r="G14" s="92"/>
      <c r="H14" s="93"/>
      <c r="I14" s="91"/>
      <c r="J14" s="94"/>
    </row>
    <row r="15" spans="1:11" ht="15" thickBot="1" x14ac:dyDescent="0.4"/>
    <row r="16" spans="1:11" ht="16" thickBot="1" x14ac:dyDescent="0.4">
      <c r="A16" s="462" t="s">
        <v>348</v>
      </c>
      <c r="B16" s="463"/>
      <c r="C16" s="463"/>
      <c r="D16" s="463"/>
      <c r="E16" s="463"/>
      <c r="F16" s="463"/>
      <c r="G16" s="463"/>
      <c r="H16" s="463"/>
      <c r="I16" s="463"/>
      <c r="J16" s="464"/>
    </row>
    <row r="17" spans="1:12" x14ac:dyDescent="0.35">
      <c r="A17" s="95" t="s">
        <v>130</v>
      </c>
      <c r="B17" s="96" t="s">
        <v>535</v>
      </c>
      <c r="C17" s="97"/>
      <c r="D17" s="97"/>
      <c r="E17" s="97"/>
      <c r="F17" s="97"/>
      <c r="G17" s="97"/>
      <c r="H17" s="97"/>
      <c r="I17" s="97"/>
      <c r="J17" s="98"/>
      <c r="K17" s="97"/>
      <c r="L17" s="72"/>
    </row>
    <row r="18" spans="1:12" x14ac:dyDescent="0.35">
      <c r="A18" s="95"/>
      <c r="B18" s="99" t="s">
        <v>309</v>
      </c>
      <c r="C18" s="97"/>
      <c r="D18" s="97"/>
      <c r="E18" s="97"/>
      <c r="F18" s="97"/>
      <c r="G18" s="97"/>
      <c r="H18" s="97"/>
      <c r="I18" s="97"/>
      <c r="J18" s="98"/>
      <c r="K18" s="97"/>
      <c r="L18" s="72"/>
    </row>
    <row r="19" spans="1:12" x14ac:dyDescent="0.35">
      <c r="A19" s="95"/>
      <c r="B19" s="97"/>
      <c r="C19" s="97"/>
      <c r="D19" s="97"/>
      <c r="E19" s="97"/>
      <c r="F19" s="97"/>
      <c r="G19" s="97"/>
      <c r="H19" s="97"/>
      <c r="I19" s="97"/>
      <c r="J19" s="98"/>
      <c r="K19" s="97"/>
      <c r="L19" s="72"/>
    </row>
    <row r="20" spans="1:12" x14ac:dyDescent="0.35">
      <c r="A20" s="95"/>
      <c r="B20" s="100" t="s">
        <v>413</v>
      </c>
      <c r="C20" s="97"/>
      <c r="D20" s="97"/>
      <c r="E20" s="97"/>
      <c r="F20" s="476"/>
      <c r="G20" s="476"/>
      <c r="H20" s="476"/>
      <c r="I20" s="476"/>
      <c r="J20" s="477"/>
      <c r="K20" s="97"/>
      <c r="L20" s="72"/>
    </row>
    <row r="21" spans="1:12" x14ac:dyDescent="0.35">
      <c r="A21" s="95"/>
      <c r="B21" s="97"/>
      <c r="C21" s="97"/>
      <c r="D21" s="97"/>
      <c r="E21" s="97"/>
      <c r="F21" s="97"/>
      <c r="G21" s="97"/>
      <c r="H21" s="97"/>
      <c r="I21" s="97"/>
      <c r="J21" s="98"/>
      <c r="K21" s="97"/>
      <c r="L21" s="72"/>
    </row>
    <row r="22" spans="1:12" x14ac:dyDescent="0.35">
      <c r="A22" s="95"/>
      <c r="B22" s="97"/>
      <c r="C22" s="97"/>
      <c r="D22" s="101"/>
      <c r="E22" s="97"/>
      <c r="F22" s="101"/>
      <c r="G22" s="101" t="s">
        <v>158</v>
      </c>
      <c r="H22" s="101"/>
      <c r="I22" s="101" t="s">
        <v>158</v>
      </c>
      <c r="J22" s="102" t="s">
        <v>139</v>
      </c>
      <c r="K22" s="103"/>
      <c r="L22" s="72"/>
    </row>
    <row r="23" spans="1:12" x14ac:dyDescent="0.35">
      <c r="A23" s="95"/>
      <c r="B23" s="103"/>
      <c r="C23" s="103"/>
      <c r="D23" s="97"/>
      <c r="E23" s="101" t="s">
        <v>363</v>
      </c>
      <c r="F23" s="103" t="s">
        <v>197</v>
      </c>
      <c r="G23" s="104" t="s">
        <v>161</v>
      </c>
      <c r="H23" s="103" t="s">
        <v>198</v>
      </c>
      <c r="I23" s="104" t="s">
        <v>161</v>
      </c>
      <c r="J23" s="105" t="s">
        <v>144</v>
      </c>
      <c r="K23" s="103"/>
      <c r="L23" s="72"/>
    </row>
    <row r="24" spans="1:12" x14ac:dyDescent="0.35">
      <c r="A24" s="95"/>
      <c r="B24" s="106" t="s">
        <v>354</v>
      </c>
      <c r="C24" s="107"/>
      <c r="D24" s="108"/>
      <c r="E24" s="109" t="s">
        <v>158</v>
      </c>
      <c r="F24" s="110" t="s">
        <v>196</v>
      </c>
      <c r="G24" s="111" t="s">
        <v>160</v>
      </c>
      <c r="H24" s="110" t="s">
        <v>196</v>
      </c>
      <c r="I24" s="111" t="s">
        <v>133</v>
      </c>
      <c r="J24" s="112" t="s">
        <v>140</v>
      </c>
      <c r="K24" s="97"/>
      <c r="L24" s="72"/>
    </row>
    <row r="25" spans="1:12" ht="22" customHeight="1" x14ac:dyDescent="0.35">
      <c r="A25" s="95"/>
      <c r="B25" s="113" t="s">
        <v>14</v>
      </c>
      <c r="C25" s="103"/>
      <c r="D25" s="97"/>
      <c r="E25" s="101"/>
      <c r="F25" s="114"/>
      <c r="G25" s="104"/>
      <c r="H25" s="114"/>
      <c r="I25" s="104"/>
      <c r="J25" s="115"/>
      <c r="K25" s="97"/>
      <c r="L25" s="72"/>
    </row>
    <row r="26" spans="1:12" x14ac:dyDescent="0.35">
      <c r="A26" s="95"/>
      <c r="B26" s="475"/>
      <c r="C26" s="475"/>
      <c r="D26" s="475"/>
      <c r="E26" s="116"/>
      <c r="F26" s="116"/>
      <c r="G26" s="117"/>
      <c r="H26" s="116"/>
      <c r="I26" s="116"/>
      <c r="J26" s="118"/>
      <c r="K26" s="97"/>
      <c r="L26" s="72"/>
    </row>
    <row r="27" spans="1:12" x14ac:dyDescent="0.35">
      <c r="A27" s="95"/>
      <c r="B27" s="475"/>
      <c r="C27" s="475"/>
      <c r="D27" s="475"/>
      <c r="E27" s="116"/>
      <c r="F27" s="116"/>
      <c r="G27" s="117"/>
      <c r="H27" s="116"/>
      <c r="I27" s="116"/>
      <c r="J27" s="118"/>
      <c r="K27" s="97"/>
      <c r="L27" s="72"/>
    </row>
    <row r="28" spans="1:12" x14ac:dyDescent="0.35">
      <c r="A28" s="95"/>
      <c r="B28" s="475"/>
      <c r="C28" s="475"/>
      <c r="D28" s="475"/>
      <c r="E28" s="116"/>
      <c r="F28" s="116"/>
      <c r="G28" s="117"/>
      <c r="H28" s="116"/>
      <c r="I28" s="116"/>
      <c r="J28" s="118"/>
      <c r="K28" s="97"/>
      <c r="L28" s="72"/>
    </row>
    <row r="29" spans="1:12" x14ac:dyDescent="0.35">
      <c r="A29" s="95"/>
      <c r="B29" s="475"/>
      <c r="C29" s="475"/>
      <c r="D29" s="475"/>
      <c r="E29" s="116"/>
      <c r="F29" s="116"/>
      <c r="G29" s="117"/>
      <c r="H29" s="116"/>
      <c r="I29" s="116"/>
      <c r="J29" s="118"/>
      <c r="K29" s="97"/>
      <c r="L29" s="72"/>
    </row>
    <row r="30" spans="1:12" x14ac:dyDescent="0.35">
      <c r="A30" s="95"/>
      <c r="B30" s="475"/>
      <c r="C30" s="475"/>
      <c r="D30" s="475"/>
      <c r="E30" s="116"/>
      <c r="F30" s="116"/>
      <c r="G30" s="117"/>
      <c r="H30" s="116"/>
      <c r="I30" s="116"/>
      <c r="J30" s="118"/>
      <c r="K30" s="97"/>
      <c r="L30" s="72"/>
    </row>
    <row r="31" spans="1:12" x14ac:dyDescent="0.35">
      <c r="A31" s="95"/>
      <c r="B31" s="475"/>
      <c r="C31" s="475"/>
      <c r="D31" s="475"/>
      <c r="E31" s="116"/>
      <c r="F31" s="116"/>
      <c r="G31" s="117"/>
      <c r="H31" s="116"/>
      <c r="I31" s="116"/>
      <c r="J31" s="118"/>
      <c r="K31" s="97"/>
      <c r="L31" s="72"/>
    </row>
    <row r="32" spans="1:12" x14ac:dyDescent="0.35">
      <c r="A32" s="95"/>
      <c r="B32" s="478" t="s">
        <v>153</v>
      </c>
      <c r="C32" s="479"/>
      <c r="D32" s="480"/>
      <c r="E32" s="116"/>
      <c r="F32" s="116"/>
      <c r="G32" s="117"/>
      <c r="H32" s="116"/>
      <c r="I32" s="116"/>
      <c r="J32" s="118"/>
      <c r="K32" s="97"/>
      <c r="L32" s="72"/>
    </row>
    <row r="33" spans="1:12" x14ac:dyDescent="0.35">
      <c r="A33" s="95"/>
      <c r="B33" s="475"/>
      <c r="C33" s="475"/>
      <c r="D33" s="475"/>
      <c r="E33" s="116"/>
      <c r="F33" s="116"/>
      <c r="G33" s="117"/>
      <c r="H33" s="116"/>
      <c r="I33" s="116"/>
      <c r="J33" s="118"/>
      <c r="K33" s="97"/>
      <c r="L33" s="72"/>
    </row>
    <row r="34" spans="1:12" ht="22" customHeight="1" x14ac:dyDescent="0.35">
      <c r="A34" s="95"/>
      <c r="B34" s="113" t="s">
        <v>15</v>
      </c>
      <c r="C34" s="103"/>
      <c r="D34" s="97"/>
      <c r="E34" s="101"/>
      <c r="F34" s="114"/>
      <c r="G34" s="104"/>
      <c r="H34" s="114"/>
      <c r="I34" s="104"/>
      <c r="J34" s="115"/>
      <c r="K34" s="97"/>
      <c r="L34" s="72"/>
    </row>
    <row r="35" spans="1:12" x14ac:dyDescent="0.35">
      <c r="A35" s="95"/>
      <c r="B35" s="475"/>
      <c r="C35" s="475"/>
      <c r="D35" s="475"/>
      <c r="E35" s="116"/>
      <c r="F35" s="116"/>
      <c r="G35" s="117"/>
      <c r="H35" s="116"/>
      <c r="I35" s="116"/>
      <c r="J35" s="118"/>
      <c r="K35" s="97"/>
      <c r="L35" s="72"/>
    </row>
    <row r="36" spans="1:12" x14ac:dyDescent="0.35">
      <c r="A36" s="95"/>
      <c r="B36" s="475"/>
      <c r="C36" s="475"/>
      <c r="D36" s="475"/>
      <c r="E36" s="116"/>
      <c r="F36" s="116"/>
      <c r="G36" s="117"/>
      <c r="H36" s="116"/>
      <c r="I36" s="116"/>
      <c r="J36" s="118"/>
      <c r="K36" s="97"/>
      <c r="L36" s="72"/>
    </row>
    <row r="37" spans="1:12" x14ac:dyDescent="0.35">
      <c r="A37" s="95"/>
      <c r="B37" s="475"/>
      <c r="C37" s="475"/>
      <c r="D37" s="475"/>
      <c r="E37" s="116"/>
      <c r="F37" s="116"/>
      <c r="G37" s="117"/>
      <c r="H37" s="116"/>
      <c r="I37" s="116"/>
      <c r="J37" s="118"/>
      <c r="K37" s="97"/>
      <c r="L37" s="72"/>
    </row>
    <row r="38" spans="1:12" x14ac:dyDescent="0.35">
      <c r="A38" s="95"/>
      <c r="B38" s="475"/>
      <c r="C38" s="475"/>
      <c r="D38" s="475"/>
      <c r="E38" s="116"/>
      <c r="F38" s="116"/>
      <c r="G38" s="117"/>
      <c r="H38" s="116"/>
      <c r="I38" s="116"/>
      <c r="J38" s="118"/>
      <c r="K38" s="97"/>
      <c r="L38" s="72"/>
    </row>
    <row r="39" spans="1:12" x14ac:dyDescent="0.35">
      <c r="A39" s="95"/>
      <c r="B39" s="475"/>
      <c r="C39" s="475"/>
      <c r="D39" s="475"/>
      <c r="E39" s="116"/>
      <c r="F39" s="116"/>
      <c r="G39" s="117"/>
      <c r="H39" s="116"/>
      <c r="I39" s="116"/>
      <c r="J39" s="118"/>
      <c r="K39" s="97"/>
      <c r="L39" s="72"/>
    </row>
    <row r="40" spans="1:12" x14ac:dyDescent="0.35">
      <c r="A40" s="95"/>
      <c r="B40" s="475"/>
      <c r="C40" s="475"/>
      <c r="D40" s="475"/>
      <c r="E40" s="116"/>
      <c r="F40" s="116"/>
      <c r="G40" s="117"/>
      <c r="H40" s="116"/>
      <c r="I40" s="116"/>
      <c r="J40" s="118"/>
      <c r="K40" s="97"/>
      <c r="L40" s="72"/>
    </row>
    <row r="41" spans="1:12" x14ac:dyDescent="0.35">
      <c r="A41" s="95"/>
      <c r="B41" s="478" t="s">
        <v>153</v>
      </c>
      <c r="C41" s="479"/>
      <c r="D41" s="480"/>
      <c r="E41" s="116"/>
      <c r="F41" s="116"/>
      <c r="G41" s="117"/>
      <c r="H41" s="116"/>
      <c r="I41" s="116"/>
      <c r="J41" s="118"/>
      <c r="K41" s="97"/>
      <c r="L41" s="72"/>
    </row>
    <row r="42" spans="1:12" x14ac:dyDescent="0.35">
      <c r="A42" s="95"/>
      <c r="B42" s="475"/>
      <c r="C42" s="475"/>
      <c r="D42" s="475"/>
      <c r="E42" s="116"/>
      <c r="F42" s="116"/>
      <c r="G42" s="117"/>
      <c r="H42" s="116"/>
      <c r="I42" s="116"/>
      <c r="J42" s="118"/>
      <c r="K42" s="97"/>
      <c r="L42" s="72"/>
    </row>
    <row r="43" spans="1:12" ht="22" customHeight="1" x14ac:dyDescent="0.35">
      <c r="A43" s="95"/>
      <c r="B43" s="113" t="s">
        <v>426</v>
      </c>
      <c r="C43" s="103"/>
      <c r="D43" s="97"/>
      <c r="E43" s="101"/>
      <c r="F43" s="114"/>
      <c r="G43" s="104"/>
      <c r="H43" s="114"/>
      <c r="I43" s="104"/>
      <c r="J43" s="115"/>
      <c r="K43" s="97"/>
      <c r="L43" s="72"/>
    </row>
    <row r="44" spans="1:12" x14ac:dyDescent="0.35">
      <c r="A44" s="95"/>
      <c r="B44" s="475"/>
      <c r="C44" s="475"/>
      <c r="D44" s="475"/>
      <c r="E44" s="116"/>
      <c r="F44" s="116"/>
      <c r="G44" s="117"/>
      <c r="H44" s="116"/>
      <c r="I44" s="116"/>
      <c r="J44" s="118"/>
      <c r="K44" s="97"/>
      <c r="L44" s="72"/>
    </row>
    <row r="45" spans="1:12" x14ac:dyDescent="0.35">
      <c r="A45" s="95"/>
      <c r="B45" s="475"/>
      <c r="C45" s="475"/>
      <c r="D45" s="475"/>
      <c r="E45" s="116"/>
      <c r="F45" s="116"/>
      <c r="G45" s="117"/>
      <c r="H45" s="116"/>
      <c r="I45" s="116"/>
      <c r="J45" s="118"/>
      <c r="K45" s="97"/>
      <c r="L45" s="72"/>
    </row>
    <row r="46" spans="1:12" x14ac:dyDescent="0.35">
      <c r="A46" s="95"/>
      <c r="B46" s="475"/>
      <c r="C46" s="475"/>
      <c r="D46" s="475"/>
      <c r="E46" s="116"/>
      <c r="F46" s="116"/>
      <c r="G46" s="117"/>
      <c r="H46" s="116"/>
      <c r="I46" s="116"/>
      <c r="J46" s="118"/>
      <c r="K46" s="97"/>
      <c r="L46" s="72"/>
    </row>
    <row r="47" spans="1:12" x14ac:dyDescent="0.35">
      <c r="A47" s="95"/>
      <c r="B47" s="475"/>
      <c r="C47" s="475"/>
      <c r="D47" s="475"/>
      <c r="E47" s="116"/>
      <c r="F47" s="116"/>
      <c r="G47" s="117"/>
      <c r="H47" s="116"/>
      <c r="I47" s="116"/>
      <c r="J47" s="118"/>
      <c r="K47" s="97"/>
      <c r="L47" s="72"/>
    </row>
    <row r="48" spans="1:12" x14ac:dyDescent="0.35">
      <c r="A48" s="95"/>
      <c r="B48" s="475"/>
      <c r="C48" s="475"/>
      <c r="D48" s="475"/>
      <c r="E48" s="116"/>
      <c r="F48" s="116"/>
      <c r="G48" s="117"/>
      <c r="H48" s="116"/>
      <c r="I48" s="116"/>
      <c r="J48" s="118"/>
      <c r="K48" s="97"/>
      <c r="L48" s="72"/>
    </row>
    <row r="49" spans="1:12" x14ac:dyDescent="0.35">
      <c r="A49" s="95"/>
      <c r="B49" s="475"/>
      <c r="C49" s="475"/>
      <c r="D49" s="475"/>
      <c r="E49" s="116"/>
      <c r="F49" s="116"/>
      <c r="G49" s="117"/>
      <c r="H49" s="116"/>
      <c r="I49" s="116"/>
      <c r="J49" s="118"/>
      <c r="K49" s="97"/>
      <c r="L49" s="72"/>
    </row>
    <row r="50" spans="1:12" x14ac:dyDescent="0.35">
      <c r="A50" s="95"/>
      <c r="B50" s="478" t="s">
        <v>153</v>
      </c>
      <c r="C50" s="479"/>
      <c r="D50" s="480"/>
      <c r="E50" s="116"/>
      <c r="F50" s="116"/>
      <c r="G50" s="117"/>
      <c r="H50" s="116"/>
      <c r="I50" s="116"/>
      <c r="J50" s="118"/>
      <c r="K50" s="97"/>
      <c r="L50" s="72"/>
    </row>
    <row r="51" spans="1:12" x14ac:dyDescent="0.35">
      <c r="A51" s="95"/>
      <c r="B51" s="475"/>
      <c r="C51" s="475"/>
      <c r="D51" s="475"/>
      <c r="E51" s="116"/>
      <c r="F51" s="116"/>
      <c r="G51" s="117"/>
      <c r="H51" s="116"/>
      <c r="I51" s="116"/>
      <c r="J51" s="118"/>
      <c r="K51" s="97"/>
      <c r="L51" s="72"/>
    </row>
    <row r="52" spans="1:12" ht="22" customHeight="1" x14ac:dyDescent="0.35">
      <c r="A52" s="95"/>
      <c r="B52" s="113" t="s">
        <v>425</v>
      </c>
      <c r="C52" s="103"/>
      <c r="D52" s="97"/>
      <c r="E52" s="101"/>
      <c r="F52" s="114"/>
      <c r="G52" s="104"/>
      <c r="H52" s="114"/>
      <c r="I52" s="104"/>
      <c r="J52" s="115"/>
      <c r="K52" s="97"/>
      <c r="L52" s="72"/>
    </row>
    <row r="53" spans="1:12" x14ac:dyDescent="0.35">
      <c r="A53" s="95"/>
      <c r="B53" s="475"/>
      <c r="C53" s="475"/>
      <c r="D53" s="475"/>
      <c r="E53" s="116"/>
      <c r="F53" s="116"/>
      <c r="G53" s="117"/>
      <c r="H53" s="116"/>
      <c r="I53" s="116"/>
      <c r="J53" s="118"/>
      <c r="K53" s="97"/>
      <c r="L53" s="72"/>
    </row>
    <row r="54" spans="1:12" x14ac:dyDescent="0.35">
      <c r="A54" s="95"/>
      <c r="B54" s="475"/>
      <c r="C54" s="475"/>
      <c r="D54" s="475"/>
      <c r="E54" s="116"/>
      <c r="F54" s="116"/>
      <c r="G54" s="117"/>
      <c r="H54" s="116"/>
      <c r="I54" s="116"/>
      <c r="J54" s="118"/>
      <c r="K54" s="97"/>
      <c r="L54" s="72"/>
    </row>
    <row r="55" spans="1:12" x14ac:dyDescent="0.35">
      <c r="A55" s="95"/>
      <c r="B55" s="475"/>
      <c r="C55" s="475"/>
      <c r="D55" s="475"/>
      <c r="E55" s="116"/>
      <c r="F55" s="116"/>
      <c r="G55" s="117"/>
      <c r="H55" s="116"/>
      <c r="I55" s="116"/>
      <c r="J55" s="118"/>
      <c r="K55" s="97"/>
      <c r="L55" s="72"/>
    </row>
    <row r="56" spans="1:12" x14ac:dyDescent="0.35">
      <c r="A56" s="95"/>
      <c r="B56" s="475"/>
      <c r="C56" s="475"/>
      <c r="D56" s="475"/>
      <c r="E56" s="116"/>
      <c r="F56" s="116"/>
      <c r="G56" s="117"/>
      <c r="H56" s="116"/>
      <c r="I56" s="116"/>
      <c r="J56" s="118"/>
      <c r="K56" s="97"/>
      <c r="L56" s="72"/>
    </row>
    <row r="57" spans="1:12" x14ac:dyDescent="0.35">
      <c r="A57" s="95"/>
      <c r="B57" s="475"/>
      <c r="C57" s="475"/>
      <c r="D57" s="475"/>
      <c r="E57" s="116"/>
      <c r="F57" s="116"/>
      <c r="G57" s="117"/>
      <c r="H57" s="116"/>
      <c r="I57" s="116"/>
      <c r="J57" s="118"/>
      <c r="K57" s="97"/>
      <c r="L57" s="72"/>
    </row>
    <row r="58" spans="1:12" x14ac:dyDescent="0.35">
      <c r="A58" s="95"/>
      <c r="B58" s="475"/>
      <c r="C58" s="475"/>
      <c r="D58" s="475"/>
      <c r="E58" s="116"/>
      <c r="F58" s="116"/>
      <c r="G58" s="117"/>
      <c r="H58" s="116"/>
      <c r="I58" s="116"/>
      <c r="J58" s="118"/>
      <c r="K58" s="97"/>
      <c r="L58" s="72"/>
    </row>
    <row r="59" spans="1:12" x14ac:dyDescent="0.35">
      <c r="A59" s="95"/>
      <c r="B59" s="478" t="s">
        <v>153</v>
      </c>
      <c r="C59" s="479"/>
      <c r="D59" s="480"/>
      <c r="E59" s="116"/>
      <c r="F59" s="116"/>
      <c r="G59" s="117"/>
      <c r="H59" s="116"/>
      <c r="I59" s="116"/>
      <c r="J59" s="118"/>
      <c r="K59" s="97"/>
      <c r="L59" s="72"/>
    </row>
    <row r="60" spans="1:12" x14ac:dyDescent="0.35">
      <c r="A60" s="95"/>
      <c r="B60" s="475"/>
      <c r="C60" s="475"/>
      <c r="D60" s="475"/>
      <c r="E60" s="116"/>
      <c r="F60" s="116"/>
      <c r="G60" s="117"/>
      <c r="H60" s="116"/>
      <c r="I60" s="116"/>
      <c r="J60" s="118"/>
      <c r="K60" s="97"/>
      <c r="L60" s="72"/>
    </row>
    <row r="61" spans="1:12" x14ac:dyDescent="0.35">
      <c r="A61" s="95"/>
      <c r="B61" s="97" t="s">
        <v>355</v>
      </c>
      <c r="C61" s="97"/>
      <c r="D61" s="97"/>
      <c r="E61" s="119">
        <f>SUM(E26:E60)</f>
        <v>0</v>
      </c>
      <c r="F61" s="97"/>
      <c r="G61" s="119">
        <f>SUM(G26:G60)</f>
        <v>0</v>
      </c>
      <c r="H61" s="97"/>
      <c r="I61" s="119">
        <f>SUM(I26:I60)</f>
        <v>0</v>
      </c>
      <c r="J61" s="98"/>
      <c r="K61" s="97"/>
      <c r="L61" s="72"/>
    </row>
    <row r="62" spans="1:12" x14ac:dyDescent="0.35">
      <c r="A62" s="95"/>
      <c r="B62" s="97" t="s">
        <v>356</v>
      </c>
      <c r="C62" s="97"/>
      <c r="D62" s="97"/>
      <c r="E62" s="97"/>
      <c r="F62" s="97"/>
      <c r="G62" s="120" t="e">
        <f>G61/E61</f>
        <v>#DIV/0!</v>
      </c>
      <c r="H62" s="97"/>
      <c r="I62" s="120" t="e">
        <f>I61/E61</f>
        <v>#DIV/0!</v>
      </c>
      <c r="J62" s="98"/>
      <c r="K62" s="97"/>
      <c r="L62" s="72"/>
    </row>
    <row r="63" spans="1:12" x14ac:dyDescent="0.35">
      <c r="A63" s="95"/>
      <c r="B63" s="97" t="s">
        <v>162</v>
      </c>
      <c r="C63" s="97"/>
      <c r="D63" s="97"/>
      <c r="E63" s="97"/>
      <c r="F63" s="97"/>
      <c r="G63" s="121" t="e">
        <f>IF(G62&lt;(1/3),"Yes","No")</f>
        <v>#DIV/0!</v>
      </c>
      <c r="H63" s="97"/>
      <c r="I63" s="121" t="e">
        <f>IF(I62&lt;(1/3),"Yes","No")</f>
        <v>#DIV/0!</v>
      </c>
      <c r="J63" s="98"/>
      <c r="K63" s="97"/>
      <c r="L63" s="72"/>
    </row>
    <row r="64" spans="1:12" x14ac:dyDescent="0.35">
      <c r="A64" s="95"/>
      <c r="B64" s="97" t="s">
        <v>163</v>
      </c>
      <c r="C64" s="97"/>
      <c r="D64" s="97"/>
      <c r="E64" s="97"/>
      <c r="F64" s="97"/>
      <c r="G64" s="121" t="e">
        <f>IF(G62&gt;(2/3),"Yes","No")</f>
        <v>#DIV/0!</v>
      </c>
      <c r="H64" s="97"/>
      <c r="I64" s="121" t="e">
        <f>IF(I62&gt;(2/3),"Yes","No")</f>
        <v>#DIV/0!</v>
      </c>
      <c r="J64" s="98"/>
      <c r="K64" s="97"/>
      <c r="L64" s="72"/>
    </row>
    <row r="65" spans="1:12" x14ac:dyDescent="0.35">
      <c r="A65" s="95"/>
      <c r="B65" s="97"/>
      <c r="C65" s="97"/>
      <c r="D65" s="97"/>
      <c r="E65" s="97"/>
      <c r="F65" s="97"/>
      <c r="G65" s="97"/>
      <c r="H65" s="97"/>
      <c r="I65" s="97"/>
      <c r="J65" s="98"/>
      <c r="K65" s="97"/>
      <c r="L65" s="72"/>
    </row>
    <row r="66" spans="1:12" x14ac:dyDescent="0.35">
      <c r="A66" s="122" t="s">
        <v>121</v>
      </c>
      <c r="B66" s="97"/>
      <c r="C66" s="97"/>
      <c r="D66" s="97"/>
      <c r="E66" s="97"/>
      <c r="F66" s="97"/>
      <c r="G66" s="121"/>
      <c r="H66" s="97"/>
      <c r="I66" s="121"/>
      <c r="J66" s="98"/>
      <c r="K66" s="97"/>
      <c r="L66" s="72"/>
    </row>
    <row r="67" spans="1:12" x14ac:dyDescent="0.35">
      <c r="A67" s="123" t="s">
        <v>141</v>
      </c>
      <c r="B67" s="467"/>
      <c r="C67" s="468"/>
      <c r="D67" s="468"/>
      <c r="E67" s="468"/>
      <c r="F67" s="468"/>
      <c r="G67" s="468"/>
      <c r="H67" s="468"/>
      <c r="I67" s="468"/>
      <c r="J67" s="469"/>
      <c r="K67" s="97"/>
      <c r="L67" s="72"/>
    </row>
    <row r="68" spans="1:12" x14ac:dyDescent="0.35">
      <c r="A68" s="123" t="s">
        <v>142</v>
      </c>
      <c r="B68" s="467"/>
      <c r="C68" s="468"/>
      <c r="D68" s="468"/>
      <c r="E68" s="468"/>
      <c r="F68" s="468"/>
      <c r="G68" s="468"/>
      <c r="H68" s="468"/>
      <c r="I68" s="468"/>
      <c r="J68" s="469"/>
      <c r="K68" s="97"/>
      <c r="L68" s="72"/>
    </row>
    <row r="69" spans="1:12" x14ac:dyDescent="0.35">
      <c r="A69" s="123" t="s">
        <v>143</v>
      </c>
      <c r="B69" s="470" t="s">
        <v>154</v>
      </c>
      <c r="C69" s="471"/>
      <c r="D69" s="471"/>
      <c r="E69" s="471"/>
      <c r="F69" s="471"/>
      <c r="G69" s="471"/>
      <c r="H69" s="471"/>
      <c r="I69" s="471"/>
      <c r="J69" s="472"/>
      <c r="K69" s="97"/>
      <c r="L69" s="72"/>
    </row>
    <row r="70" spans="1:12" ht="16" thickBot="1" x14ac:dyDescent="0.4">
      <c r="A70" s="124"/>
      <c r="B70" s="125"/>
      <c r="C70" s="125"/>
      <c r="D70" s="125"/>
      <c r="E70" s="125"/>
      <c r="F70" s="125"/>
      <c r="G70" s="126"/>
      <c r="H70" s="125"/>
      <c r="I70" s="126"/>
      <c r="J70" s="127"/>
      <c r="K70" s="97"/>
      <c r="L70" s="72"/>
    </row>
    <row r="71" spans="1:12" ht="16" thickBot="1" x14ac:dyDescent="0.4">
      <c r="A71" s="128"/>
      <c r="G71" s="129"/>
      <c r="H71" s="97"/>
      <c r="I71" s="129"/>
      <c r="J71" s="97"/>
      <c r="K71" s="97"/>
      <c r="L71" s="72"/>
    </row>
    <row r="72" spans="1:12" ht="16" thickBot="1" x14ac:dyDescent="0.4">
      <c r="A72" s="462" t="s">
        <v>174</v>
      </c>
      <c r="B72" s="463"/>
      <c r="C72" s="463"/>
      <c r="D72" s="463"/>
      <c r="E72" s="463"/>
      <c r="F72" s="463"/>
      <c r="G72" s="463"/>
      <c r="H72" s="463"/>
      <c r="I72" s="463"/>
      <c r="J72" s="464"/>
      <c r="L72" s="72"/>
    </row>
    <row r="73" spans="1:12" x14ac:dyDescent="0.35">
      <c r="A73" s="95" t="s">
        <v>131</v>
      </c>
      <c r="B73" s="97" t="s">
        <v>181</v>
      </c>
      <c r="C73" s="97"/>
      <c r="D73" s="97"/>
      <c r="E73" s="97"/>
      <c r="F73" s="97"/>
      <c r="G73" s="97"/>
      <c r="H73" s="97"/>
      <c r="I73" s="97"/>
      <c r="J73" s="130" t="e">
        <f>G63</f>
        <v>#DIV/0!</v>
      </c>
    </row>
    <row r="74" spans="1:12" x14ac:dyDescent="0.35">
      <c r="A74" s="122"/>
      <c r="B74" s="99" t="s">
        <v>167</v>
      </c>
      <c r="C74" s="97"/>
      <c r="D74" s="97"/>
      <c r="E74" s="97"/>
      <c r="F74" s="97"/>
      <c r="G74" s="97"/>
      <c r="H74" s="97"/>
      <c r="I74" s="97"/>
      <c r="J74" s="131"/>
      <c r="L74" s="72"/>
    </row>
    <row r="75" spans="1:12" x14ac:dyDescent="0.35">
      <c r="A75" s="122"/>
      <c r="B75" s="97"/>
      <c r="C75" s="97"/>
      <c r="D75" s="97"/>
      <c r="E75" s="97"/>
      <c r="F75" s="97"/>
      <c r="G75" s="97"/>
      <c r="H75" s="97"/>
      <c r="I75" s="97"/>
      <c r="J75" s="98"/>
      <c r="L75" s="72"/>
    </row>
    <row r="76" spans="1:12" ht="15" customHeight="1" x14ac:dyDescent="0.35">
      <c r="A76" s="95" t="s">
        <v>132</v>
      </c>
      <c r="B76" s="132" t="s">
        <v>182</v>
      </c>
      <c r="C76" s="132"/>
      <c r="D76" s="132"/>
      <c r="E76" s="132"/>
      <c r="F76" s="132"/>
      <c r="G76" s="132"/>
      <c r="H76" s="132"/>
      <c r="I76" s="132"/>
      <c r="J76" s="130" t="e">
        <f>G64</f>
        <v>#DIV/0!</v>
      </c>
    </row>
    <row r="77" spans="1:12" ht="15" customHeight="1" x14ac:dyDescent="0.35">
      <c r="A77" s="95"/>
      <c r="B77" s="99" t="s">
        <v>166</v>
      </c>
      <c r="C77" s="99"/>
      <c r="D77" s="132"/>
      <c r="E77" s="132"/>
      <c r="F77" s="132"/>
      <c r="G77" s="132"/>
      <c r="H77" s="132"/>
      <c r="I77" s="132"/>
      <c r="J77" s="131"/>
    </row>
    <row r="78" spans="1:12" ht="15" customHeight="1" x14ac:dyDescent="0.35">
      <c r="A78" s="95"/>
      <c r="B78" s="133" t="s">
        <v>130</v>
      </c>
      <c r="C78" s="465" t="s">
        <v>349</v>
      </c>
      <c r="D78" s="465"/>
      <c r="E78" s="465"/>
      <c r="F78" s="465"/>
      <c r="G78" s="465"/>
      <c r="H78" s="465"/>
      <c r="I78" s="132"/>
      <c r="J78" s="131"/>
    </row>
    <row r="79" spans="1:12" ht="15" customHeight="1" x14ac:dyDescent="0.35">
      <c r="A79" s="95"/>
      <c r="B79" s="97"/>
      <c r="C79" s="465"/>
      <c r="D79" s="465"/>
      <c r="E79" s="465"/>
      <c r="F79" s="465"/>
      <c r="G79" s="465"/>
      <c r="H79" s="465"/>
      <c r="I79" s="132"/>
      <c r="J79" s="131"/>
    </row>
    <row r="80" spans="1:12" x14ac:dyDescent="0.35">
      <c r="A80" s="95"/>
      <c r="B80" s="133" t="s">
        <v>131</v>
      </c>
      <c r="C80" s="99" t="s">
        <v>168</v>
      </c>
      <c r="D80" s="132"/>
      <c r="E80" s="132"/>
      <c r="F80" s="132"/>
      <c r="G80" s="132"/>
      <c r="H80" s="132"/>
      <c r="I80" s="132"/>
      <c r="J80" s="134"/>
    </row>
    <row r="81" spans="1:12" x14ac:dyDescent="0.35">
      <c r="A81" s="95"/>
      <c r="B81" s="132"/>
      <c r="C81" s="132"/>
      <c r="D81" s="132"/>
      <c r="E81" s="132"/>
      <c r="F81" s="132"/>
      <c r="G81" s="132"/>
      <c r="H81" s="132"/>
      <c r="I81" s="132"/>
      <c r="J81" s="134"/>
    </row>
    <row r="82" spans="1:12" x14ac:dyDescent="0.35">
      <c r="A82" s="95" t="s">
        <v>134</v>
      </c>
      <c r="B82" s="97" t="s">
        <v>169</v>
      </c>
      <c r="C82" s="97"/>
      <c r="D82" s="97"/>
      <c r="E82" s="97"/>
      <c r="F82" s="97"/>
      <c r="G82" s="97"/>
      <c r="H82" s="97"/>
      <c r="I82" s="97"/>
      <c r="J82" s="98"/>
    </row>
    <row r="83" spans="1:12" x14ac:dyDescent="0.35">
      <c r="A83" s="95"/>
      <c r="B83" s="97"/>
      <c r="C83" s="97"/>
      <c r="D83" s="97"/>
      <c r="E83" s="97"/>
      <c r="F83" s="97"/>
      <c r="G83" s="97"/>
      <c r="H83" s="97"/>
      <c r="I83" s="97"/>
      <c r="J83" s="98"/>
    </row>
    <row r="84" spans="1:12" x14ac:dyDescent="0.35">
      <c r="A84" s="95"/>
      <c r="B84" s="100" t="s">
        <v>413</v>
      </c>
      <c r="C84" s="97"/>
      <c r="D84" s="97"/>
      <c r="E84" s="97"/>
      <c r="F84" s="476"/>
      <c r="G84" s="476"/>
      <c r="H84" s="476"/>
      <c r="I84" s="476"/>
      <c r="J84" s="477"/>
    </row>
    <row r="85" spans="1:12" s="140" customFormat="1" x14ac:dyDescent="0.35">
      <c r="A85" s="135"/>
      <c r="B85" s="136"/>
      <c r="C85" s="137"/>
      <c r="D85" s="137"/>
      <c r="E85" s="137"/>
      <c r="F85" s="138"/>
      <c r="G85" s="138"/>
      <c r="H85" s="138"/>
      <c r="I85" s="138"/>
      <c r="J85" s="139"/>
    </row>
    <row r="86" spans="1:12" x14ac:dyDescent="0.35">
      <c r="A86" s="141"/>
      <c r="B86" s="97"/>
      <c r="C86" s="101"/>
      <c r="D86" s="103"/>
      <c r="E86" s="97"/>
      <c r="F86" s="103"/>
      <c r="H86" s="103" t="s">
        <v>138</v>
      </c>
      <c r="I86" s="103" t="s">
        <v>138</v>
      </c>
      <c r="J86" s="105" t="s">
        <v>139</v>
      </c>
    </row>
    <row r="87" spans="1:12" ht="15" customHeight="1" x14ac:dyDescent="0.35">
      <c r="A87" s="141"/>
      <c r="B87" s="97"/>
      <c r="C87" s="142"/>
      <c r="D87" s="142"/>
      <c r="E87" s="97"/>
      <c r="F87" s="103"/>
      <c r="H87" s="143" t="s">
        <v>58</v>
      </c>
      <c r="I87" s="144" t="s">
        <v>57</v>
      </c>
      <c r="J87" s="105" t="s">
        <v>144</v>
      </c>
    </row>
    <row r="88" spans="1:12" x14ac:dyDescent="0.35">
      <c r="A88" s="141"/>
      <c r="B88" s="145" t="s">
        <v>357</v>
      </c>
      <c r="C88" s="145"/>
      <c r="D88" s="145"/>
      <c r="E88" s="108"/>
      <c r="F88" s="107"/>
      <c r="G88" s="108"/>
      <c r="H88" s="107" t="s">
        <v>129</v>
      </c>
      <c r="I88" s="107" t="s">
        <v>129</v>
      </c>
      <c r="J88" s="146" t="s">
        <v>140</v>
      </c>
    </row>
    <row r="89" spans="1:12" ht="22" customHeight="1" x14ac:dyDescent="0.35">
      <c r="A89" s="466"/>
      <c r="B89" s="113" t="s">
        <v>14</v>
      </c>
      <c r="C89" s="103"/>
      <c r="D89" s="97"/>
      <c r="E89" s="101"/>
      <c r="F89" s="114"/>
      <c r="G89" s="104"/>
      <c r="H89" s="114"/>
      <c r="I89" s="104"/>
      <c r="J89" s="115"/>
      <c r="K89" s="97"/>
      <c r="L89" s="72"/>
    </row>
    <row r="90" spans="1:12" x14ac:dyDescent="0.35">
      <c r="A90" s="466"/>
      <c r="B90" s="481"/>
      <c r="C90" s="481"/>
      <c r="D90" s="481"/>
      <c r="E90" s="481"/>
      <c r="F90" s="481"/>
      <c r="G90" s="481"/>
      <c r="H90" s="147"/>
      <c r="I90" s="147"/>
      <c r="J90" s="148"/>
    </row>
    <row r="91" spans="1:12" x14ac:dyDescent="0.35">
      <c r="A91" s="466"/>
      <c r="B91" s="481"/>
      <c r="C91" s="481"/>
      <c r="D91" s="481"/>
      <c r="E91" s="481"/>
      <c r="F91" s="481"/>
      <c r="G91" s="481"/>
      <c r="H91" s="147"/>
      <c r="I91" s="147"/>
      <c r="J91" s="148"/>
    </row>
    <row r="92" spans="1:12" x14ac:dyDescent="0.35">
      <c r="A92" s="466"/>
      <c r="B92" s="481"/>
      <c r="C92" s="481"/>
      <c r="D92" s="481"/>
      <c r="E92" s="481"/>
      <c r="F92" s="481"/>
      <c r="G92" s="481"/>
      <c r="H92" s="147"/>
      <c r="I92" s="147"/>
      <c r="J92" s="148"/>
    </row>
    <row r="93" spans="1:12" x14ac:dyDescent="0.35">
      <c r="A93" s="466"/>
      <c r="B93" s="481"/>
      <c r="C93" s="481"/>
      <c r="D93" s="481"/>
      <c r="E93" s="481"/>
      <c r="F93" s="481"/>
      <c r="G93" s="481"/>
      <c r="H93" s="147"/>
      <c r="I93" s="147"/>
      <c r="J93" s="148"/>
    </row>
    <row r="94" spans="1:12" x14ac:dyDescent="0.35">
      <c r="A94" s="466"/>
      <c r="B94" s="481"/>
      <c r="C94" s="481"/>
      <c r="D94" s="481"/>
      <c r="E94" s="481"/>
      <c r="F94" s="481"/>
      <c r="G94" s="481"/>
      <c r="H94" s="147"/>
      <c r="I94" s="147"/>
      <c r="J94" s="148"/>
    </row>
    <row r="95" spans="1:12" x14ac:dyDescent="0.35">
      <c r="A95" s="466"/>
      <c r="B95" s="482" t="s">
        <v>153</v>
      </c>
      <c r="C95" s="482"/>
      <c r="D95" s="482"/>
      <c r="E95" s="482"/>
      <c r="F95" s="482"/>
      <c r="G95" s="482"/>
      <c r="H95" s="147"/>
      <c r="I95" s="147"/>
      <c r="J95" s="148"/>
    </row>
    <row r="96" spans="1:12" x14ac:dyDescent="0.35">
      <c r="A96" s="466"/>
      <c r="B96" s="481"/>
      <c r="C96" s="481"/>
      <c r="D96" s="481"/>
      <c r="E96" s="481"/>
      <c r="F96" s="481"/>
      <c r="G96" s="481"/>
      <c r="H96" s="147"/>
      <c r="I96" s="147"/>
      <c r="J96" s="148"/>
    </row>
    <row r="97" spans="1:12" ht="22" customHeight="1" x14ac:dyDescent="0.35">
      <c r="A97" s="466"/>
      <c r="B97" s="113" t="s">
        <v>15</v>
      </c>
      <c r="C97" s="103"/>
      <c r="D97" s="97"/>
      <c r="E97" s="101"/>
      <c r="F97" s="114"/>
      <c r="G97" s="104"/>
      <c r="H97" s="114"/>
      <c r="I97" s="104"/>
      <c r="J97" s="115"/>
      <c r="K97" s="97"/>
      <c r="L97" s="72"/>
    </row>
    <row r="98" spans="1:12" x14ac:dyDescent="0.35">
      <c r="A98" s="466"/>
      <c r="B98" s="481"/>
      <c r="C98" s="481"/>
      <c r="D98" s="481"/>
      <c r="E98" s="481"/>
      <c r="F98" s="481"/>
      <c r="G98" s="481"/>
      <c r="H98" s="147"/>
      <c r="I98" s="147"/>
      <c r="J98" s="148"/>
    </row>
    <row r="99" spans="1:12" x14ac:dyDescent="0.35">
      <c r="A99" s="466"/>
      <c r="B99" s="481"/>
      <c r="C99" s="481"/>
      <c r="D99" s="481"/>
      <c r="E99" s="481"/>
      <c r="F99" s="481"/>
      <c r="G99" s="481"/>
      <c r="H99" s="147"/>
      <c r="I99" s="147"/>
      <c r="J99" s="148"/>
    </row>
    <row r="100" spans="1:12" x14ac:dyDescent="0.35">
      <c r="A100" s="466"/>
      <c r="B100" s="481"/>
      <c r="C100" s="481"/>
      <c r="D100" s="481"/>
      <c r="E100" s="481"/>
      <c r="F100" s="481"/>
      <c r="G100" s="481"/>
      <c r="H100" s="147"/>
      <c r="I100" s="147"/>
      <c r="J100" s="148"/>
    </row>
    <row r="101" spans="1:12" x14ac:dyDescent="0.35">
      <c r="A101" s="466"/>
      <c r="B101" s="481"/>
      <c r="C101" s="481"/>
      <c r="D101" s="481"/>
      <c r="E101" s="481"/>
      <c r="F101" s="481"/>
      <c r="G101" s="481"/>
      <c r="H101" s="147"/>
      <c r="I101" s="147"/>
      <c r="J101" s="148"/>
    </row>
    <row r="102" spans="1:12" x14ac:dyDescent="0.35">
      <c r="A102" s="466"/>
      <c r="B102" s="481"/>
      <c r="C102" s="481"/>
      <c r="D102" s="481"/>
      <c r="E102" s="481"/>
      <c r="F102" s="481"/>
      <c r="G102" s="481"/>
      <c r="H102" s="147"/>
      <c r="I102" s="147"/>
      <c r="J102" s="148"/>
    </row>
    <row r="103" spans="1:12" x14ac:dyDescent="0.35">
      <c r="A103" s="466"/>
      <c r="B103" s="482" t="s">
        <v>153</v>
      </c>
      <c r="C103" s="482"/>
      <c r="D103" s="482"/>
      <c r="E103" s="482"/>
      <c r="F103" s="482"/>
      <c r="G103" s="482"/>
      <c r="H103" s="147"/>
      <c r="I103" s="147"/>
      <c r="J103" s="148"/>
    </row>
    <row r="104" spans="1:12" x14ac:dyDescent="0.35">
      <c r="A104" s="466"/>
      <c r="B104" s="481"/>
      <c r="C104" s="481"/>
      <c r="D104" s="481"/>
      <c r="E104" s="481"/>
      <c r="F104" s="481"/>
      <c r="G104" s="481"/>
      <c r="H104" s="147"/>
      <c r="I104" s="147"/>
      <c r="J104" s="148"/>
    </row>
    <row r="105" spans="1:12" ht="22" customHeight="1" x14ac:dyDescent="0.35">
      <c r="A105" s="466"/>
      <c r="B105" s="113" t="s">
        <v>426</v>
      </c>
      <c r="C105" s="103"/>
      <c r="D105" s="97"/>
      <c r="E105" s="101"/>
      <c r="F105" s="114"/>
      <c r="G105" s="104"/>
      <c r="H105" s="114"/>
      <c r="I105" s="104"/>
      <c r="J105" s="115"/>
      <c r="K105" s="97"/>
      <c r="L105" s="72"/>
    </row>
    <row r="106" spans="1:12" x14ac:dyDescent="0.35">
      <c r="A106" s="466"/>
      <c r="B106" s="481"/>
      <c r="C106" s="481"/>
      <c r="D106" s="481"/>
      <c r="E106" s="481"/>
      <c r="F106" s="481"/>
      <c r="G106" s="481"/>
      <c r="H106" s="147"/>
      <c r="I106" s="147"/>
      <c r="J106" s="148"/>
    </row>
    <row r="107" spans="1:12" x14ac:dyDescent="0.35">
      <c r="A107" s="466"/>
      <c r="B107" s="481"/>
      <c r="C107" s="481"/>
      <c r="D107" s="481"/>
      <c r="E107" s="481"/>
      <c r="F107" s="481"/>
      <c r="G107" s="481"/>
      <c r="H107" s="147"/>
      <c r="I107" s="147"/>
      <c r="J107" s="148"/>
    </row>
    <row r="108" spans="1:12" x14ac:dyDescent="0.35">
      <c r="A108" s="466"/>
      <c r="B108" s="481"/>
      <c r="C108" s="481"/>
      <c r="D108" s="481"/>
      <c r="E108" s="481"/>
      <c r="F108" s="481"/>
      <c r="G108" s="481"/>
      <c r="H108" s="147"/>
      <c r="I108" s="147"/>
      <c r="J108" s="148"/>
    </row>
    <row r="109" spans="1:12" x14ac:dyDescent="0.35">
      <c r="A109" s="466"/>
      <c r="B109" s="481"/>
      <c r="C109" s="481"/>
      <c r="D109" s="481"/>
      <c r="E109" s="481"/>
      <c r="F109" s="481"/>
      <c r="G109" s="481"/>
      <c r="H109" s="147"/>
      <c r="I109" s="147"/>
      <c r="J109" s="148"/>
    </row>
    <row r="110" spans="1:12" x14ac:dyDescent="0.35">
      <c r="A110" s="466"/>
      <c r="B110" s="481"/>
      <c r="C110" s="481"/>
      <c r="D110" s="481"/>
      <c r="E110" s="481"/>
      <c r="F110" s="481"/>
      <c r="G110" s="481"/>
      <c r="H110" s="147"/>
      <c r="I110" s="147"/>
      <c r="J110" s="148"/>
    </row>
    <row r="111" spans="1:12" x14ac:dyDescent="0.35">
      <c r="A111" s="466"/>
      <c r="B111" s="482" t="s">
        <v>153</v>
      </c>
      <c r="C111" s="482"/>
      <c r="D111" s="482"/>
      <c r="E111" s="482"/>
      <c r="F111" s="482"/>
      <c r="G111" s="482"/>
      <c r="H111" s="147"/>
      <c r="I111" s="147"/>
      <c r="J111" s="148"/>
    </row>
    <row r="112" spans="1:12" x14ac:dyDescent="0.35">
      <c r="A112" s="466"/>
      <c r="B112" s="481"/>
      <c r="C112" s="481"/>
      <c r="D112" s="481"/>
      <c r="E112" s="481"/>
      <c r="F112" s="481"/>
      <c r="G112" s="481"/>
      <c r="H112" s="147"/>
      <c r="I112" s="147"/>
      <c r="J112" s="148"/>
    </row>
    <row r="113" spans="1:12" ht="22" customHeight="1" x14ac:dyDescent="0.35">
      <c r="A113" s="466"/>
      <c r="B113" s="113" t="s">
        <v>425</v>
      </c>
      <c r="C113" s="103"/>
      <c r="D113" s="97"/>
      <c r="E113" s="101"/>
      <c r="F113" s="114"/>
      <c r="G113" s="104"/>
      <c r="H113" s="114"/>
      <c r="I113" s="104"/>
      <c r="J113" s="115"/>
      <c r="K113" s="97"/>
      <c r="L113" s="72"/>
    </row>
    <row r="114" spans="1:12" x14ac:dyDescent="0.35">
      <c r="A114" s="149"/>
      <c r="B114" s="481"/>
      <c r="C114" s="481"/>
      <c r="D114" s="481"/>
      <c r="E114" s="481"/>
      <c r="F114" s="481"/>
      <c r="G114" s="481"/>
      <c r="H114" s="147"/>
      <c r="I114" s="147"/>
      <c r="J114" s="148"/>
    </row>
    <row r="115" spans="1:12" x14ac:dyDescent="0.35">
      <c r="A115" s="149"/>
      <c r="B115" s="481"/>
      <c r="C115" s="481"/>
      <c r="D115" s="481"/>
      <c r="E115" s="481"/>
      <c r="F115" s="481"/>
      <c r="G115" s="481"/>
      <c r="H115" s="147"/>
      <c r="I115" s="147"/>
      <c r="J115" s="148"/>
    </row>
    <row r="116" spans="1:12" x14ac:dyDescent="0.35">
      <c r="A116" s="149"/>
      <c r="B116" s="481"/>
      <c r="C116" s="481"/>
      <c r="D116" s="481"/>
      <c r="E116" s="481"/>
      <c r="F116" s="481"/>
      <c r="G116" s="481"/>
      <c r="H116" s="147"/>
      <c r="I116" s="147"/>
      <c r="J116" s="148"/>
    </row>
    <row r="117" spans="1:12" x14ac:dyDescent="0.35">
      <c r="A117" s="149"/>
      <c r="B117" s="481"/>
      <c r="C117" s="481"/>
      <c r="D117" s="481"/>
      <c r="E117" s="481"/>
      <c r="F117" s="481"/>
      <c r="G117" s="481"/>
      <c r="H117" s="147"/>
      <c r="I117" s="147"/>
      <c r="J117" s="148"/>
    </row>
    <row r="118" spans="1:12" x14ac:dyDescent="0.35">
      <c r="A118" s="149"/>
      <c r="B118" s="481"/>
      <c r="C118" s="481"/>
      <c r="D118" s="481"/>
      <c r="E118" s="481"/>
      <c r="F118" s="481"/>
      <c r="G118" s="481"/>
      <c r="H118" s="147"/>
      <c r="I118" s="147"/>
      <c r="J118" s="148"/>
    </row>
    <row r="119" spans="1:12" x14ac:dyDescent="0.35">
      <c r="A119" s="149"/>
      <c r="B119" s="482" t="s">
        <v>153</v>
      </c>
      <c r="C119" s="482"/>
      <c r="D119" s="482"/>
      <c r="E119" s="482"/>
      <c r="F119" s="482"/>
      <c r="G119" s="482"/>
      <c r="H119" s="147"/>
      <c r="I119" s="147"/>
      <c r="J119" s="148"/>
    </row>
    <row r="120" spans="1:12" x14ac:dyDescent="0.35">
      <c r="A120" s="149"/>
      <c r="B120" s="481"/>
      <c r="C120" s="481"/>
      <c r="D120" s="481"/>
      <c r="E120" s="481"/>
      <c r="F120" s="481"/>
      <c r="G120" s="481"/>
      <c r="H120" s="147"/>
      <c r="I120" s="147"/>
      <c r="J120" s="148"/>
    </row>
    <row r="121" spans="1:12" x14ac:dyDescent="0.35">
      <c r="A121" s="149"/>
      <c r="B121" s="150"/>
      <c r="C121" s="151"/>
      <c r="D121" s="152"/>
      <c r="E121" s="153"/>
      <c r="F121" s="153"/>
      <c r="G121" s="153"/>
      <c r="H121" s="154"/>
      <c r="I121" s="154"/>
      <c r="J121" s="155"/>
    </row>
    <row r="122" spans="1:12" x14ac:dyDescent="0.35">
      <c r="A122" s="95" t="s">
        <v>135</v>
      </c>
      <c r="B122" s="156" t="s">
        <v>336</v>
      </c>
      <c r="C122" s="157"/>
      <c r="D122" s="157"/>
      <c r="E122" s="158"/>
      <c r="F122" s="158"/>
      <c r="G122" s="158"/>
      <c r="H122" s="158"/>
      <c r="I122" s="152"/>
      <c r="J122" s="155"/>
    </row>
    <row r="123" spans="1:12" x14ac:dyDescent="0.35">
      <c r="A123" s="141"/>
      <c r="B123" s="473"/>
      <c r="C123" s="473"/>
      <c r="D123" s="473"/>
      <c r="E123" s="473"/>
      <c r="F123" s="473"/>
      <c r="G123" s="473"/>
      <c r="H123" s="473"/>
      <c r="I123" s="473"/>
      <c r="J123" s="474"/>
    </row>
    <row r="124" spans="1:12" x14ac:dyDescent="0.35">
      <c r="A124" s="141"/>
      <c r="B124" s="473"/>
      <c r="C124" s="473"/>
      <c r="D124" s="473"/>
      <c r="E124" s="473"/>
      <c r="F124" s="473"/>
      <c r="G124" s="473"/>
      <c r="H124" s="473"/>
      <c r="I124" s="473"/>
      <c r="J124" s="474"/>
    </row>
    <row r="125" spans="1:12" x14ac:dyDescent="0.35">
      <c r="A125" s="149"/>
      <c r="B125" s="150"/>
      <c r="C125" s="151"/>
      <c r="D125" s="152"/>
      <c r="E125" s="153"/>
      <c r="F125" s="153"/>
      <c r="G125" s="153"/>
      <c r="H125" s="154"/>
      <c r="I125" s="154"/>
      <c r="J125" s="155"/>
    </row>
    <row r="126" spans="1:12" x14ac:dyDescent="0.35">
      <c r="A126" s="122" t="s">
        <v>121</v>
      </c>
      <c r="B126" s="97"/>
      <c r="C126" s="97"/>
      <c r="D126" s="97"/>
      <c r="E126" s="97"/>
      <c r="F126" s="97"/>
      <c r="G126" s="121"/>
      <c r="H126" s="97"/>
      <c r="I126" s="121"/>
      <c r="J126" s="98"/>
    </row>
    <row r="127" spans="1:12" x14ac:dyDescent="0.35">
      <c r="A127" s="123" t="s">
        <v>155</v>
      </c>
      <c r="B127" s="467"/>
      <c r="C127" s="468"/>
      <c r="D127" s="468"/>
      <c r="E127" s="468"/>
      <c r="F127" s="468"/>
      <c r="G127" s="468"/>
      <c r="H127" s="468"/>
      <c r="I127" s="468"/>
      <c r="J127" s="469"/>
    </row>
    <row r="128" spans="1:12" x14ac:dyDescent="0.35">
      <c r="A128" s="123" t="s">
        <v>156</v>
      </c>
      <c r="B128" s="467"/>
      <c r="C128" s="468"/>
      <c r="D128" s="468"/>
      <c r="E128" s="468"/>
      <c r="F128" s="468"/>
      <c r="G128" s="468"/>
      <c r="H128" s="468"/>
      <c r="I128" s="468"/>
      <c r="J128" s="469"/>
    </row>
    <row r="129" spans="1:10" ht="15" customHeight="1" x14ac:dyDescent="0.35">
      <c r="A129" s="123" t="s">
        <v>157</v>
      </c>
      <c r="B129" s="470" t="s">
        <v>154</v>
      </c>
      <c r="C129" s="471"/>
      <c r="D129" s="471"/>
      <c r="E129" s="471"/>
      <c r="F129" s="471"/>
      <c r="G129" s="471"/>
      <c r="H129" s="471"/>
      <c r="I129" s="471"/>
      <c r="J129" s="472"/>
    </row>
    <row r="130" spans="1:10" ht="15" thickBot="1" x14ac:dyDescent="0.4">
      <c r="A130" s="159"/>
      <c r="B130" s="125"/>
      <c r="C130" s="125"/>
      <c r="D130" s="125"/>
      <c r="E130" s="125"/>
      <c r="F130" s="125"/>
      <c r="G130" s="125"/>
      <c r="H130" s="125"/>
      <c r="I130" s="125"/>
      <c r="J130" s="127"/>
    </row>
    <row r="131" spans="1:10" ht="15" thickBot="1" x14ac:dyDescent="0.4"/>
    <row r="132" spans="1:10" ht="16" thickBot="1" x14ac:dyDescent="0.4">
      <c r="A132" s="462" t="s">
        <v>175</v>
      </c>
      <c r="B132" s="463"/>
      <c r="C132" s="463"/>
      <c r="D132" s="463"/>
      <c r="E132" s="463"/>
      <c r="F132" s="463"/>
      <c r="G132" s="463"/>
      <c r="H132" s="463"/>
      <c r="I132" s="463"/>
      <c r="J132" s="464"/>
    </row>
    <row r="133" spans="1:10" x14ac:dyDescent="0.35">
      <c r="A133" s="95" t="s">
        <v>136</v>
      </c>
      <c r="B133" s="97" t="s">
        <v>170</v>
      </c>
      <c r="C133" s="97"/>
      <c r="D133" s="97"/>
      <c r="E133" s="97"/>
      <c r="F133" s="97"/>
      <c r="G133" s="97"/>
      <c r="H133" s="97"/>
      <c r="I133" s="97"/>
      <c r="J133" s="130" t="e">
        <f>I63</f>
        <v>#DIV/0!</v>
      </c>
    </row>
    <row r="134" spans="1:10" x14ac:dyDescent="0.35">
      <c r="A134" s="122"/>
      <c r="B134" s="99" t="s">
        <v>171</v>
      </c>
      <c r="C134" s="97"/>
      <c r="D134" s="97"/>
      <c r="E134" s="97"/>
      <c r="F134" s="97"/>
      <c r="G134" s="97"/>
      <c r="H134" s="97"/>
      <c r="I134" s="97"/>
      <c r="J134" s="131"/>
    </row>
    <row r="135" spans="1:10" x14ac:dyDescent="0.35">
      <c r="A135" s="122"/>
      <c r="B135" s="97"/>
      <c r="C135" s="97"/>
      <c r="D135" s="97"/>
      <c r="E135" s="97"/>
      <c r="F135" s="97"/>
      <c r="G135" s="97"/>
      <c r="H135" s="97"/>
      <c r="I135" s="97"/>
      <c r="J135" s="98"/>
    </row>
    <row r="136" spans="1:10" x14ac:dyDescent="0.35">
      <c r="A136" s="95" t="s">
        <v>145</v>
      </c>
      <c r="B136" s="132" t="s">
        <v>137</v>
      </c>
      <c r="C136" s="132"/>
      <c r="D136" s="132"/>
      <c r="E136" s="132"/>
      <c r="F136" s="132"/>
      <c r="G136" s="132"/>
      <c r="H136" s="132"/>
      <c r="I136" s="132"/>
      <c r="J136" s="130" t="e">
        <f>I64</f>
        <v>#DIV/0!</v>
      </c>
    </row>
    <row r="137" spans="1:10" x14ac:dyDescent="0.35">
      <c r="A137" s="95"/>
      <c r="B137" s="99" t="s">
        <v>166</v>
      </c>
      <c r="C137" s="99"/>
      <c r="D137" s="132"/>
      <c r="E137" s="132"/>
      <c r="F137" s="132"/>
      <c r="G137" s="132"/>
      <c r="H137" s="132"/>
      <c r="I137" s="132"/>
      <c r="J137" s="131"/>
    </row>
    <row r="138" spans="1:10" ht="15" customHeight="1" x14ac:dyDescent="0.35">
      <c r="A138" s="95"/>
      <c r="B138" s="133" t="s">
        <v>130</v>
      </c>
      <c r="C138" s="465" t="s">
        <v>172</v>
      </c>
      <c r="D138" s="465"/>
      <c r="E138" s="465"/>
      <c r="F138" s="465"/>
      <c r="G138" s="465"/>
      <c r="H138" s="465"/>
      <c r="I138" s="132"/>
      <c r="J138" s="131"/>
    </row>
    <row r="139" spans="1:10" x14ac:dyDescent="0.35">
      <c r="A139" s="95"/>
      <c r="B139" s="97"/>
      <c r="C139" s="465"/>
      <c r="D139" s="465"/>
      <c r="E139" s="465"/>
      <c r="F139" s="465"/>
      <c r="G139" s="465"/>
      <c r="H139" s="465"/>
      <c r="I139" s="132"/>
      <c r="J139" s="131"/>
    </row>
    <row r="140" spans="1:10" x14ac:dyDescent="0.35">
      <c r="A140" s="95"/>
      <c r="B140" s="133" t="s">
        <v>131</v>
      </c>
      <c r="C140" s="99" t="s">
        <v>173</v>
      </c>
      <c r="D140" s="132"/>
      <c r="E140" s="132"/>
      <c r="F140" s="132"/>
      <c r="G140" s="132"/>
      <c r="H140" s="132"/>
      <c r="I140" s="132"/>
      <c r="J140" s="134"/>
    </row>
    <row r="141" spans="1:10" x14ac:dyDescent="0.35">
      <c r="A141" s="95"/>
      <c r="B141" s="132"/>
      <c r="C141" s="132"/>
      <c r="D141" s="132"/>
      <c r="E141" s="132"/>
      <c r="F141" s="132"/>
      <c r="G141" s="132"/>
      <c r="H141" s="132"/>
      <c r="I141" s="132"/>
      <c r="J141" s="134"/>
    </row>
    <row r="142" spans="1:10" x14ac:dyDescent="0.35">
      <c r="A142" s="95" t="s">
        <v>146</v>
      </c>
      <c r="B142" s="97" t="s">
        <v>169</v>
      </c>
      <c r="C142" s="97"/>
      <c r="D142" s="97"/>
      <c r="E142" s="97"/>
      <c r="F142" s="97"/>
      <c r="G142" s="97"/>
      <c r="H142" s="97"/>
      <c r="I142" s="97"/>
      <c r="J142" s="98"/>
    </row>
    <row r="143" spans="1:10" x14ac:dyDescent="0.35">
      <c r="A143" s="141"/>
      <c r="B143" s="97"/>
      <c r="C143" s="101"/>
      <c r="D143" s="103"/>
      <c r="E143" s="97"/>
      <c r="F143" s="103"/>
      <c r="H143" s="103" t="s">
        <v>138</v>
      </c>
      <c r="I143" s="103" t="s">
        <v>138</v>
      </c>
      <c r="J143" s="105" t="s">
        <v>139</v>
      </c>
    </row>
    <row r="144" spans="1:10" ht="15" customHeight="1" x14ac:dyDescent="0.35">
      <c r="A144" s="141"/>
      <c r="B144" s="97"/>
      <c r="C144" s="142"/>
      <c r="D144" s="142"/>
      <c r="E144" s="97"/>
      <c r="F144" s="103"/>
      <c r="H144" s="143" t="s">
        <v>58</v>
      </c>
      <c r="I144" s="144" t="s">
        <v>57</v>
      </c>
      <c r="J144" s="105" t="s">
        <v>144</v>
      </c>
    </row>
    <row r="145" spans="1:12" ht="15" customHeight="1" x14ac:dyDescent="0.35">
      <c r="A145" s="141"/>
      <c r="B145" s="145" t="s">
        <v>357</v>
      </c>
      <c r="C145" s="145"/>
      <c r="D145" s="145"/>
      <c r="E145" s="108"/>
      <c r="F145" s="107"/>
      <c r="G145" s="108"/>
      <c r="H145" s="107" t="s">
        <v>129</v>
      </c>
      <c r="I145" s="107" t="s">
        <v>129</v>
      </c>
      <c r="J145" s="146" t="s">
        <v>140</v>
      </c>
    </row>
    <row r="146" spans="1:12" ht="22" customHeight="1" x14ac:dyDescent="0.35">
      <c r="A146" s="466"/>
      <c r="B146" s="113" t="s">
        <v>14</v>
      </c>
      <c r="C146" s="103"/>
      <c r="D146" s="97"/>
      <c r="E146" s="101"/>
      <c r="F146" s="114"/>
      <c r="G146" s="104"/>
      <c r="H146" s="114"/>
      <c r="I146" s="104"/>
      <c r="J146" s="115"/>
      <c r="K146" s="97"/>
      <c r="L146" s="72"/>
    </row>
    <row r="147" spans="1:12" x14ac:dyDescent="0.35">
      <c r="A147" s="466"/>
      <c r="B147" s="481"/>
      <c r="C147" s="481"/>
      <c r="D147" s="481"/>
      <c r="E147" s="481"/>
      <c r="F147" s="481"/>
      <c r="G147" s="481"/>
      <c r="H147" s="147"/>
      <c r="I147" s="147"/>
      <c r="J147" s="148"/>
    </row>
    <row r="148" spans="1:12" x14ac:dyDescent="0.35">
      <c r="A148" s="466"/>
      <c r="B148" s="481"/>
      <c r="C148" s="481"/>
      <c r="D148" s="481"/>
      <c r="E148" s="481"/>
      <c r="F148" s="481"/>
      <c r="G148" s="481"/>
      <c r="H148" s="147"/>
      <c r="I148" s="147"/>
      <c r="J148" s="148"/>
    </row>
    <row r="149" spans="1:12" x14ac:dyDescent="0.35">
      <c r="A149" s="466"/>
      <c r="B149" s="481"/>
      <c r="C149" s="481"/>
      <c r="D149" s="481"/>
      <c r="E149" s="481"/>
      <c r="F149" s="481"/>
      <c r="G149" s="481"/>
      <c r="H149" s="147"/>
      <c r="I149" s="147"/>
      <c r="J149" s="148"/>
    </row>
    <row r="150" spans="1:12" x14ac:dyDescent="0.35">
      <c r="A150" s="466"/>
      <c r="B150" s="481"/>
      <c r="C150" s="481"/>
      <c r="D150" s="481"/>
      <c r="E150" s="481"/>
      <c r="F150" s="481"/>
      <c r="G150" s="481"/>
      <c r="H150" s="147"/>
      <c r="I150" s="147"/>
      <c r="J150" s="148"/>
    </row>
    <row r="151" spans="1:12" x14ac:dyDescent="0.35">
      <c r="A151" s="466"/>
      <c r="B151" s="481"/>
      <c r="C151" s="481"/>
      <c r="D151" s="481"/>
      <c r="E151" s="481"/>
      <c r="F151" s="481"/>
      <c r="G151" s="481"/>
      <c r="H151" s="147"/>
      <c r="I151" s="147"/>
      <c r="J151" s="148"/>
    </row>
    <row r="152" spans="1:12" x14ac:dyDescent="0.35">
      <c r="A152" s="466"/>
      <c r="B152" s="482" t="s">
        <v>153</v>
      </c>
      <c r="C152" s="482"/>
      <c r="D152" s="482"/>
      <c r="E152" s="482"/>
      <c r="F152" s="482"/>
      <c r="G152" s="482"/>
      <c r="H152" s="147"/>
      <c r="I152" s="147"/>
      <c r="J152" s="148"/>
    </row>
    <row r="153" spans="1:12" x14ac:dyDescent="0.35">
      <c r="A153" s="466"/>
      <c r="B153" s="481"/>
      <c r="C153" s="481"/>
      <c r="D153" s="481"/>
      <c r="E153" s="481"/>
      <c r="F153" s="481"/>
      <c r="G153" s="481"/>
      <c r="H153" s="147"/>
      <c r="I153" s="147"/>
      <c r="J153" s="148"/>
    </row>
    <row r="154" spans="1:12" ht="22" customHeight="1" x14ac:dyDescent="0.35">
      <c r="A154" s="466"/>
      <c r="B154" s="113" t="s">
        <v>15</v>
      </c>
      <c r="C154" s="103"/>
      <c r="D154" s="97"/>
      <c r="E154" s="101"/>
      <c r="F154" s="114"/>
      <c r="G154" s="104"/>
      <c r="H154" s="114"/>
      <c r="I154" s="104"/>
      <c r="J154" s="115"/>
      <c r="K154" s="97"/>
      <c r="L154" s="72"/>
    </row>
    <row r="155" spans="1:12" x14ac:dyDescent="0.35">
      <c r="A155" s="466"/>
      <c r="B155" s="481"/>
      <c r="C155" s="481"/>
      <c r="D155" s="481"/>
      <c r="E155" s="481"/>
      <c r="F155" s="481"/>
      <c r="G155" s="481"/>
      <c r="H155" s="147"/>
      <c r="I155" s="147"/>
      <c r="J155" s="148"/>
    </row>
    <row r="156" spans="1:12" x14ac:dyDescent="0.35">
      <c r="A156" s="466"/>
      <c r="B156" s="481"/>
      <c r="C156" s="481"/>
      <c r="D156" s="481"/>
      <c r="E156" s="481"/>
      <c r="F156" s="481"/>
      <c r="G156" s="481"/>
      <c r="H156" s="147"/>
      <c r="I156" s="147"/>
      <c r="J156" s="148"/>
    </row>
    <row r="157" spans="1:12" x14ac:dyDescent="0.35">
      <c r="A157" s="466"/>
      <c r="B157" s="481"/>
      <c r="C157" s="481"/>
      <c r="D157" s="481"/>
      <c r="E157" s="481"/>
      <c r="F157" s="481"/>
      <c r="G157" s="481"/>
      <c r="H157" s="147"/>
      <c r="I157" s="147"/>
      <c r="J157" s="148"/>
    </row>
    <row r="158" spans="1:12" x14ac:dyDescent="0.35">
      <c r="A158" s="466"/>
      <c r="B158" s="481"/>
      <c r="C158" s="481"/>
      <c r="D158" s="481"/>
      <c r="E158" s="481"/>
      <c r="F158" s="481"/>
      <c r="G158" s="481"/>
      <c r="H158" s="147"/>
      <c r="I158" s="147"/>
      <c r="J158" s="148"/>
    </row>
    <row r="159" spans="1:12" x14ac:dyDescent="0.35">
      <c r="A159" s="466"/>
      <c r="B159" s="481"/>
      <c r="C159" s="481"/>
      <c r="D159" s="481"/>
      <c r="E159" s="481"/>
      <c r="F159" s="481"/>
      <c r="G159" s="481"/>
      <c r="H159" s="147"/>
      <c r="I159" s="147"/>
      <c r="J159" s="148"/>
    </row>
    <row r="160" spans="1:12" x14ac:dyDescent="0.35">
      <c r="A160" s="466"/>
      <c r="B160" s="482" t="s">
        <v>153</v>
      </c>
      <c r="C160" s="482"/>
      <c r="D160" s="482"/>
      <c r="E160" s="482"/>
      <c r="F160" s="482"/>
      <c r="G160" s="482"/>
      <c r="H160" s="147"/>
      <c r="I160" s="147"/>
      <c r="J160" s="148"/>
    </row>
    <row r="161" spans="1:12" x14ac:dyDescent="0.35">
      <c r="A161" s="466"/>
      <c r="B161" s="481"/>
      <c r="C161" s="481"/>
      <c r="D161" s="481"/>
      <c r="E161" s="481"/>
      <c r="F161" s="481"/>
      <c r="G161" s="481"/>
      <c r="H161" s="147"/>
      <c r="I161" s="147"/>
      <c r="J161" s="148"/>
    </row>
    <row r="162" spans="1:12" ht="22" customHeight="1" x14ac:dyDescent="0.35">
      <c r="A162" s="466"/>
      <c r="B162" s="113" t="s">
        <v>426</v>
      </c>
      <c r="C162" s="103"/>
      <c r="D162" s="97"/>
      <c r="E162" s="101"/>
      <c r="F162" s="114"/>
      <c r="G162" s="104"/>
      <c r="H162" s="114"/>
      <c r="I162" s="104"/>
      <c r="J162" s="115"/>
      <c r="K162" s="97"/>
      <c r="L162" s="72"/>
    </row>
    <row r="163" spans="1:12" x14ac:dyDescent="0.35">
      <c r="A163" s="466"/>
      <c r="B163" s="481"/>
      <c r="C163" s="481"/>
      <c r="D163" s="481"/>
      <c r="E163" s="481"/>
      <c r="F163" s="481"/>
      <c r="G163" s="481"/>
      <c r="H163" s="147"/>
      <c r="I163" s="147"/>
      <c r="J163" s="148"/>
    </row>
    <row r="164" spans="1:12" x14ac:dyDescent="0.35">
      <c r="A164" s="466"/>
      <c r="B164" s="481"/>
      <c r="C164" s="481"/>
      <c r="D164" s="481"/>
      <c r="E164" s="481"/>
      <c r="F164" s="481"/>
      <c r="G164" s="481"/>
      <c r="H164" s="147"/>
      <c r="I164" s="147"/>
      <c r="J164" s="148"/>
    </row>
    <row r="165" spans="1:12" x14ac:dyDescent="0.35">
      <c r="A165" s="466"/>
      <c r="B165" s="481"/>
      <c r="C165" s="481"/>
      <c r="D165" s="481"/>
      <c r="E165" s="481"/>
      <c r="F165" s="481"/>
      <c r="G165" s="481"/>
      <c r="H165" s="147"/>
      <c r="I165" s="147"/>
      <c r="J165" s="148"/>
    </row>
    <row r="166" spans="1:12" x14ac:dyDescent="0.35">
      <c r="A166" s="466"/>
      <c r="B166" s="481"/>
      <c r="C166" s="481"/>
      <c r="D166" s="481"/>
      <c r="E166" s="481"/>
      <c r="F166" s="481"/>
      <c r="G166" s="481"/>
      <c r="H166" s="147"/>
      <c r="I166" s="147"/>
      <c r="J166" s="148"/>
    </row>
    <row r="167" spans="1:12" x14ac:dyDescent="0.35">
      <c r="A167" s="466"/>
      <c r="B167" s="481"/>
      <c r="C167" s="481"/>
      <c r="D167" s="481"/>
      <c r="E167" s="481"/>
      <c r="F167" s="481"/>
      <c r="G167" s="481"/>
      <c r="H167" s="147"/>
      <c r="I167" s="147"/>
      <c r="J167" s="148"/>
    </row>
    <row r="168" spans="1:12" x14ac:dyDescent="0.35">
      <c r="A168" s="466"/>
      <c r="B168" s="482" t="s">
        <v>153</v>
      </c>
      <c r="C168" s="482"/>
      <c r="D168" s="482"/>
      <c r="E168" s="482"/>
      <c r="F168" s="482"/>
      <c r="G168" s="482"/>
      <c r="H168" s="147"/>
      <c r="I168" s="147"/>
      <c r="J168" s="148"/>
    </row>
    <row r="169" spans="1:12" x14ac:dyDescent="0.35">
      <c r="A169" s="466"/>
      <c r="B169" s="481"/>
      <c r="C169" s="481"/>
      <c r="D169" s="481"/>
      <c r="E169" s="481"/>
      <c r="F169" s="481"/>
      <c r="G169" s="481"/>
      <c r="H169" s="147"/>
      <c r="I169" s="147"/>
      <c r="J169" s="148"/>
    </row>
    <row r="170" spans="1:12" ht="22" customHeight="1" x14ac:dyDescent="0.35">
      <c r="A170" s="466"/>
      <c r="B170" s="113" t="s">
        <v>425</v>
      </c>
      <c r="C170" s="103"/>
      <c r="D170" s="97"/>
      <c r="E170" s="101"/>
      <c r="F170" s="114"/>
      <c r="G170" s="104"/>
      <c r="H170" s="114"/>
      <c r="I170" s="104"/>
      <c r="J170" s="115"/>
      <c r="K170" s="97"/>
      <c r="L170" s="72"/>
    </row>
    <row r="171" spans="1:12" x14ac:dyDescent="0.35">
      <c r="A171" s="149"/>
      <c r="B171" s="481"/>
      <c r="C171" s="481"/>
      <c r="D171" s="481"/>
      <c r="E171" s="481"/>
      <c r="F171" s="481"/>
      <c r="G171" s="481"/>
      <c r="H171" s="147"/>
      <c r="I171" s="147"/>
      <c r="J171" s="148"/>
    </row>
    <row r="172" spans="1:12" x14ac:dyDescent="0.35">
      <c r="A172" s="149"/>
      <c r="B172" s="481"/>
      <c r="C172" s="481"/>
      <c r="D172" s="481"/>
      <c r="E172" s="481"/>
      <c r="F172" s="481"/>
      <c r="G172" s="481"/>
      <c r="H172" s="147"/>
      <c r="I172" s="147"/>
      <c r="J172" s="148"/>
    </row>
    <row r="173" spans="1:12" x14ac:dyDescent="0.35">
      <c r="A173" s="149"/>
      <c r="B173" s="481"/>
      <c r="C173" s="481"/>
      <c r="D173" s="481"/>
      <c r="E173" s="481"/>
      <c r="F173" s="481"/>
      <c r="G173" s="481"/>
      <c r="H173" s="147"/>
      <c r="I173" s="147"/>
      <c r="J173" s="148"/>
    </row>
    <row r="174" spans="1:12" x14ac:dyDescent="0.35">
      <c r="A174" s="149"/>
      <c r="B174" s="481"/>
      <c r="C174" s="481"/>
      <c r="D174" s="481"/>
      <c r="E174" s="481"/>
      <c r="F174" s="481"/>
      <c r="G174" s="481"/>
      <c r="H174" s="147"/>
      <c r="I174" s="147"/>
      <c r="J174" s="148"/>
    </row>
    <row r="175" spans="1:12" x14ac:dyDescent="0.35">
      <c r="A175" s="149"/>
      <c r="B175" s="481"/>
      <c r="C175" s="481"/>
      <c r="D175" s="481"/>
      <c r="E175" s="481"/>
      <c r="F175" s="481"/>
      <c r="G175" s="481"/>
      <c r="H175" s="147"/>
      <c r="I175" s="147"/>
      <c r="J175" s="148"/>
    </row>
    <row r="176" spans="1:12" x14ac:dyDescent="0.35">
      <c r="A176" s="149"/>
      <c r="B176" s="482" t="s">
        <v>153</v>
      </c>
      <c r="C176" s="482"/>
      <c r="D176" s="482"/>
      <c r="E176" s="482"/>
      <c r="F176" s="482"/>
      <c r="G176" s="482"/>
      <c r="H176" s="147"/>
      <c r="I176" s="147"/>
      <c r="J176" s="148"/>
    </row>
    <row r="177" spans="1:10" x14ac:dyDescent="0.35">
      <c r="A177" s="149"/>
      <c r="B177" s="481"/>
      <c r="C177" s="481"/>
      <c r="D177" s="481"/>
      <c r="E177" s="481"/>
      <c r="F177" s="481"/>
      <c r="G177" s="481"/>
      <c r="H177" s="147"/>
      <c r="I177" s="147"/>
      <c r="J177" s="148"/>
    </row>
    <row r="178" spans="1:10" x14ac:dyDescent="0.35">
      <c r="A178" s="149"/>
      <c r="B178" s="150"/>
      <c r="C178" s="151"/>
      <c r="D178" s="152"/>
      <c r="E178" s="153"/>
      <c r="F178" s="153"/>
      <c r="G178" s="153"/>
      <c r="H178" s="154"/>
      <c r="I178" s="154"/>
      <c r="J178" s="155"/>
    </row>
    <row r="179" spans="1:10" x14ac:dyDescent="0.35">
      <c r="A179" s="95" t="s">
        <v>147</v>
      </c>
      <c r="B179" s="156" t="s">
        <v>336</v>
      </c>
      <c r="C179" s="157"/>
      <c r="D179" s="157"/>
      <c r="E179" s="158"/>
      <c r="F179" s="158"/>
      <c r="G179" s="158"/>
      <c r="H179" s="158"/>
      <c r="I179" s="152"/>
      <c r="J179" s="155"/>
    </row>
    <row r="180" spans="1:10" x14ac:dyDescent="0.35">
      <c r="A180" s="141"/>
      <c r="B180" s="473"/>
      <c r="C180" s="473"/>
      <c r="D180" s="473"/>
      <c r="E180" s="473"/>
      <c r="F180" s="473"/>
      <c r="G180" s="473"/>
      <c r="H180" s="473"/>
      <c r="I180" s="473"/>
      <c r="J180" s="474"/>
    </row>
    <row r="181" spans="1:10" x14ac:dyDescent="0.35">
      <c r="A181" s="141"/>
      <c r="B181" s="473"/>
      <c r="C181" s="473"/>
      <c r="D181" s="473"/>
      <c r="E181" s="473"/>
      <c r="F181" s="473"/>
      <c r="G181" s="473"/>
      <c r="H181" s="473"/>
      <c r="I181" s="473"/>
      <c r="J181" s="474"/>
    </row>
    <row r="182" spans="1:10" x14ac:dyDescent="0.35">
      <c r="A182" s="141"/>
      <c r="B182" s="157"/>
      <c r="C182" s="157"/>
      <c r="D182" s="157"/>
      <c r="E182" s="158"/>
      <c r="F182" s="158"/>
      <c r="G182" s="158"/>
      <c r="H182" s="158"/>
      <c r="I182" s="152"/>
      <c r="J182" s="155"/>
    </row>
    <row r="183" spans="1:10" x14ac:dyDescent="0.35">
      <c r="A183" s="122" t="s">
        <v>121</v>
      </c>
      <c r="B183" s="97"/>
      <c r="C183" s="97"/>
      <c r="D183" s="97"/>
      <c r="E183" s="97"/>
      <c r="F183" s="97"/>
      <c r="G183" s="121"/>
      <c r="H183" s="97"/>
      <c r="I183" s="121"/>
      <c r="J183" s="98"/>
    </row>
    <row r="184" spans="1:10" x14ac:dyDescent="0.35">
      <c r="A184" s="123" t="s">
        <v>176</v>
      </c>
      <c r="B184" s="467"/>
      <c r="C184" s="468"/>
      <c r="D184" s="468"/>
      <c r="E184" s="468"/>
      <c r="F184" s="468"/>
      <c r="G184" s="468"/>
      <c r="H184" s="468"/>
      <c r="I184" s="468"/>
      <c r="J184" s="469"/>
    </row>
    <row r="185" spans="1:10" x14ac:dyDescent="0.35">
      <c r="A185" s="123" t="s">
        <v>177</v>
      </c>
      <c r="B185" s="467"/>
      <c r="C185" s="468"/>
      <c r="D185" s="468"/>
      <c r="E185" s="468"/>
      <c r="F185" s="468"/>
      <c r="G185" s="468"/>
      <c r="H185" s="468"/>
      <c r="I185" s="468"/>
      <c r="J185" s="469"/>
    </row>
    <row r="186" spans="1:10" ht="15" customHeight="1" x14ac:dyDescent="0.35">
      <c r="A186" s="123" t="s">
        <v>178</v>
      </c>
      <c r="B186" s="470" t="s">
        <v>154</v>
      </c>
      <c r="C186" s="471"/>
      <c r="D186" s="471"/>
      <c r="E186" s="471"/>
      <c r="F186" s="471"/>
      <c r="G186" s="471"/>
      <c r="H186" s="471"/>
      <c r="I186" s="471"/>
      <c r="J186" s="472"/>
    </row>
    <row r="187" spans="1:10" ht="15" thickBot="1" x14ac:dyDescent="0.4">
      <c r="A187" s="159"/>
      <c r="B187" s="125"/>
      <c r="C187" s="125"/>
      <c r="D187" s="125"/>
      <c r="E187" s="125"/>
      <c r="F187" s="125"/>
      <c r="G187" s="125"/>
      <c r="H187" s="125"/>
      <c r="I187" s="125"/>
      <c r="J187" s="127"/>
    </row>
  </sheetData>
  <sheetProtection algorithmName="SHA-512" hashValue="e+wRo/SXPaTTYvyhgdn70G7mqeNcw1eJQ7NKcN7QZKvo4cgxKMIHy7lOrfvqlVqIlRbC10nXdY73676QMLZQbg==" saltValue="UQyV4uRAaRcR9PAQ7zVw1A=="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F26:G33 F35:G42 F44:G51 F53:G60 G61:G64 A73:J130">
    <cfRule type="expression" dxfId="250" priority="36">
      <formula>$H$11="no"</formula>
    </cfRule>
  </conditionalFormatting>
  <conditionalFormatting sqref="H26:I33 H35:I42 H44:I51 H53:I60 I61:I64 A133:J187">
    <cfRule type="expression" dxfId="249" priority="40">
      <formula>$H$13="no"</formula>
    </cfRule>
  </conditionalFormatting>
  <conditionalFormatting sqref="A16:J183">
    <cfRule type="expression" dxfId="248" priority="1">
      <formula>AND($H$11="no",$H$13="no")</formula>
    </cfRule>
  </conditionalFormatting>
  <hyperlinks>
    <hyperlink ref="J24" location="'Rpt - AL ADL'!A66" display="(see below)" xr:uid="{00000000-0004-0000-0900-000000000000}"/>
  </hyperlinks>
  <pageMargins left="0.7" right="0.7" top="0.75" bottom="0.75" header="0.3" footer="0.3"/>
  <pageSetup orientation="portrait" horizontalDpi="1200" verticalDpi="1200" r:id="rId2"/>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'Yes or No'!$A:$A</xm:f>
          </x14:formula1>
          <xm:sqref>H11:H13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228"/>
  <sheetViews>
    <sheetView showGridLines="0" tabSelected="1" zoomScaleNormal="100" workbookViewId="0"/>
  </sheetViews>
  <sheetFormatPr defaultColWidth="9.1796875" defaultRowHeight="14.5" x14ac:dyDescent="0.35"/>
  <cols>
    <col min="1" max="1" width="3" style="64" customWidth="1"/>
    <col min="2" max="2" width="13" style="64" customWidth="1"/>
    <col min="3" max="3" width="41" style="64" customWidth="1"/>
    <col min="4" max="4" width="18.7265625" style="64" customWidth="1"/>
    <col min="5" max="8" width="17.54296875" style="64" customWidth="1"/>
    <col min="9" max="9" width="3.1796875" style="64" customWidth="1"/>
    <col min="10" max="16384" width="9.1796875" style="64"/>
  </cols>
  <sheetData>
    <row r="1" spans="1:9" ht="18.75" customHeight="1" x14ac:dyDescent="0.45">
      <c r="A1" s="63" t="str">
        <f>'Cover and Instructions'!A1</f>
        <v>Georgia Families MHPAEA Parity</v>
      </c>
      <c r="H1" s="65" t="s">
        <v>572</v>
      </c>
    </row>
    <row r="2" spans="1:9" ht="26" x14ac:dyDescent="0.6">
      <c r="A2" s="66" t="s">
        <v>16</v>
      </c>
      <c r="E2" s="160"/>
      <c r="F2" s="161"/>
      <c r="G2" s="140"/>
      <c r="H2" s="140"/>
    </row>
    <row r="3" spans="1:9" ht="21" x14ac:dyDescent="0.5">
      <c r="A3" s="68" t="s">
        <v>289</v>
      </c>
      <c r="E3" s="162"/>
      <c r="F3" s="162"/>
      <c r="G3" s="140"/>
      <c r="H3" s="140"/>
    </row>
    <row r="4" spans="1:9" x14ac:dyDescent="0.35">
      <c r="E4" s="163"/>
      <c r="F4" s="164"/>
      <c r="G4" s="140"/>
      <c r="H4" s="140"/>
    </row>
    <row r="5" spans="1:9" x14ac:dyDescent="0.35">
      <c r="A5" s="70" t="s">
        <v>0</v>
      </c>
      <c r="C5" s="71" t="str">
        <f>'Cover and Instructions'!$D$4</f>
        <v>Peach State Health Plan</v>
      </c>
      <c r="D5" s="71"/>
      <c r="E5" s="163"/>
      <c r="F5" s="162"/>
      <c r="G5" s="165"/>
      <c r="H5" s="140"/>
    </row>
    <row r="6" spans="1:9" x14ac:dyDescent="0.35">
      <c r="A6" s="70" t="s">
        <v>515</v>
      </c>
      <c r="C6" s="71" t="str">
        <f>'Cover and Instructions'!D5</f>
        <v>Title XIX Adults</v>
      </c>
      <c r="D6" s="71"/>
      <c r="E6" s="163"/>
      <c r="F6" s="162"/>
      <c r="G6" s="165"/>
      <c r="H6" s="140"/>
    </row>
    <row r="7" spans="1:9" ht="15" thickBot="1" x14ac:dyDescent="0.4"/>
    <row r="8" spans="1:9" x14ac:dyDescent="0.35">
      <c r="A8" s="73" t="s">
        <v>375</v>
      </c>
      <c r="B8" s="74"/>
      <c r="C8" s="74"/>
      <c r="D8" s="74"/>
      <c r="E8" s="74"/>
      <c r="F8" s="74"/>
      <c r="G8" s="74"/>
      <c r="H8" s="75"/>
    </row>
    <row r="9" spans="1:9" ht="15" customHeight="1" x14ac:dyDescent="0.35">
      <c r="A9" s="76" t="s">
        <v>374</v>
      </c>
      <c r="B9" s="166"/>
      <c r="C9" s="166"/>
      <c r="D9" s="166"/>
      <c r="E9" s="166"/>
      <c r="F9" s="166"/>
      <c r="G9" s="166"/>
      <c r="H9" s="167"/>
    </row>
    <row r="10" spans="1:9" x14ac:dyDescent="0.35">
      <c r="A10" s="79"/>
      <c r="B10" s="80"/>
      <c r="C10" s="80"/>
      <c r="D10" s="80"/>
      <c r="E10" s="80"/>
      <c r="F10" s="80"/>
      <c r="G10" s="80"/>
      <c r="H10" s="81"/>
    </row>
    <row r="11" spans="1:9" x14ac:dyDescent="0.35">
      <c r="A11" s="82" t="s">
        <v>370</v>
      </c>
      <c r="B11" s="83" t="s">
        <v>380</v>
      </c>
      <c r="C11" s="80"/>
      <c r="D11" s="80"/>
      <c r="E11" s="80"/>
      <c r="F11" s="168" t="s">
        <v>372</v>
      </c>
      <c r="G11" s="86" t="str">
        <f>IF(F11="yes","  Complete Section 1 and Section 2","")</f>
        <v/>
      </c>
      <c r="H11" s="169"/>
      <c r="I11" s="87"/>
    </row>
    <row r="12" spans="1:9" ht="6" customHeight="1" x14ac:dyDescent="0.35">
      <c r="A12" s="82"/>
      <c r="B12" s="83"/>
      <c r="C12" s="80"/>
      <c r="D12" s="80"/>
      <c r="E12" s="80"/>
      <c r="F12" s="80"/>
      <c r="G12" s="86"/>
      <c r="H12" s="169"/>
    </row>
    <row r="13" spans="1:9" x14ac:dyDescent="0.35">
      <c r="A13" s="82" t="s">
        <v>373</v>
      </c>
      <c r="B13" s="83" t="s">
        <v>381</v>
      </c>
      <c r="C13" s="80"/>
      <c r="D13" s="80"/>
      <c r="E13" s="80"/>
      <c r="F13" s="168" t="s">
        <v>372</v>
      </c>
      <c r="G13" s="86" t="str">
        <f>IF(F13="yes","  Complete Section 1 and Section 2","")</f>
        <v/>
      </c>
      <c r="H13" s="169"/>
    </row>
    <row r="14" spans="1:9" ht="6" customHeight="1" x14ac:dyDescent="0.35">
      <c r="A14" s="82"/>
      <c r="B14" s="83"/>
      <c r="C14" s="80"/>
      <c r="D14" s="80"/>
      <c r="E14" s="80"/>
      <c r="F14" s="80"/>
      <c r="G14" s="86"/>
      <c r="H14" s="169"/>
    </row>
    <row r="15" spans="1:9" x14ac:dyDescent="0.35">
      <c r="A15" s="82" t="s">
        <v>378</v>
      </c>
      <c r="B15" s="83" t="s">
        <v>382</v>
      </c>
      <c r="C15" s="80"/>
      <c r="D15" s="80"/>
      <c r="E15" s="80"/>
      <c r="F15" s="85" t="s">
        <v>371</v>
      </c>
      <c r="G15" s="86" t="str">
        <f>IF(F15="yes","  Complete Section 1 and Section 2","")</f>
        <v xml:space="preserve">  Complete Section 1 and Section 2</v>
      </c>
      <c r="H15" s="169"/>
    </row>
    <row r="16" spans="1:9" ht="6" customHeight="1" x14ac:dyDescent="0.35">
      <c r="A16" s="82"/>
      <c r="B16" s="83"/>
      <c r="C16" s="80"/>
      <c r="D16" s="80"/>
      <c r="E16" s="80"/>
      <c r="F16" s="80"/>
      <c r="G16" s="86"/>
      <c r="H16" s="169"/>
    </row>
    <row r="17" spans="1:10" x14ac:dyDescent="0.35">
      <c r="A17" s="82" t="s">
        <v>379</v>
      </c>
      <c r="B17" s="483" t="s">
        <v>500</v>
      </c>
      <c r="C17" s="483"/>
      <c r="D17" s="483"/>
      <c r="E17" s="483"/>
      <c r="F17" s="168" t="s">
        <v>372</v>
      </c>
      <c r="G17" s="86" t="str">
        <f>IF(F17="yes"," Report each income level in separate tiers in Section 1 and Section 2","")</f>
        <v/>
      </c>
      <c r="H17" s="169"/>
    </row>
    <row r="18" spans="1:10" x14ac:dyDescent="0.35">
      <c r="A18" s="82"/>
      <c r="B18" s="483"/>
      <c r="C18" s="483"/>
      <c r="D18" s="483"/>
      <c r="E18" s="483"/>
      <c r="F18" s="170"/>
      <c r="G18" s="86"/>
      <c r="H18" s="169"/>
    </row>
    <row r="19" spans="1:10" ht="6" customHeight="1" x14ac:dyDescent="0.35">
      <c r="A19" s="82"/>
      <c r="B19" s="83"/>
      <c r="C19" s="80"/>
      <c r="D19" s="80"/>
      <c r="E19" s="80"/>
      <c r="F19" s="80"/>
      <c r="G19" s="86"/>
      <c r="H19" s="169"/>
    </row>
    <row r="20" spans="1:10" x14ac:dyDescent="0.35">
      <c r="A20" s="82" t="s">
        <v>493</v>
      </c>
      <c r="B20" s="83" t="s">
        <v>383</v>
      </c>
      <c r="C20" s="80"/>
      <c r="D20" s="80"/>
      <c r="E20" s="80"/>
      <c r="F20" s="168" t="s">
        <v>372</v>
      </c>
      <c r="G20" s="86" t="str">
        <f>IF(F20="yes","  Complete Section 1 and Section 2","")</f>
        <v/>
      </c>
      <c r="H20" s="169"/>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8" t="s">
        <v>578</v>
      </c>
      <c r="C24" s="172"/>
      <c r="D24" s="172"/>
      <c r="E24" s="172"/>
      <c r="F24" s="173"/>
      <c r="G24" s="174"/>
      <c r="H24" s="169"/>
      <c r="J24" s="175"/>
    </row>
    <row r="25" spans="1:10" x14ac:dyDescent="0.35">
      <c r="A25" s="82"/>
      <c r="B25" s="176" t="s">
        <v>598</v>
      </c>
      <c r="C25" s="177"/>
      <c r="D25" s="177"/>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62" t="s">
        <v>384</v>
      </c>
      <c r="B28" s="463"/>
      <c r="C28" s="463"/>
      <c r="D28" s="463"/>
      <c r="E28" s="463"/>
      <c r="F28" s="463"/>
      <c r="G28" s="463"/>
      <c r="H28" s="464"/>
    </row>
    <row r="29" spans="1:10" x14ac:dyDescent="0.35">
      <c r="A29" s="95" t="s">
        <v>130</v>
      </c>
      <c r="B29" s="486" t="s">
        <v>368</v>
      </c>
      <c r="C29" s="486"/>
      <c r="D29" s="486"/>
      <c r="E29" s="486"/>
      <c r="F29" s="486"/>
      <c r="G29" s="486"/>
      <c r="H29" s="487"/>
    </row>
    <row r="30" spans="1:10" x14ac:dyDescent="0.35">
      <c r="A30" s="95"/>
      <c r="B30" s="488"/>
      <c r="C30" s="488"/>
      <c r="D30" s="488"/>
      <c r="E30" s="488"/>
      <c r="F30" s="488"/>
      <c r="G30" s="488"/>
      <c r="H30" s="489"/>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6" t="s">
        <v>696</v>
      </c>
      <c r="E33" s="476"/>
      <c r="F33" s="476"/>
      <c r="G33" s="476"/>
      <c r="H33" s="477"/>
    </row>
    <row r="34" spans="1:10" x14ac:dyDescent="0.35">
      <c r="A34" s="95"/>
      <c r="B34" s="100"/>
      <c r="C34" s="97"/>
      <c r="D34" s="492" t="s">
        <v>491</v>
      </c>
      <c r="E34" s="492"/>
      <c r="F34" s="492"/>
      <c r="G34" s="492"/>
      <c r="H34" s="493"/>
    </row>
    <row r="35" spans="1:10" x14ac:dyDescent="0.35">
      <c r="A35" s="95"/>
      <c r="B35" s="100"/>
      <c r="C35" s="97"/>
      <c r="D35" s="492"/>
      <c r="E35" s="492"/>
      <c r="F35" s="492"/>
      <c r="G35" s="492"/>
      <c r="H35" s="493"/>
    </row>
    <row r="36" spans="1:10" x14ac:dyDescent="0.35">
      <c r="A36" s="95"/>
      <c r="B36" s="97"/>
      <c r="C36" s="182"/>
      <c r="D36" s="182"/>
      <c r="E36" s="182"/>
      <c r="F36" s="182"/>
      <c r="G36" s="182"/>
      <c r="H36" s="183"/>
    </row>
    <row r="37" spans="1:10" ht="15" customHeight="1" x14ac:dyDescent="0.35">
      <c r="A37" s="141"/>
      <c r="B37" s="182"/>
      <c r="C37" s="182"/>
      <c r="D37" s="182"/>
      <c r="E37" s="490" t="s">
        <v>290</v>
      </c>
      <c r="F37" s="490"/>
      <c r="G37" s="490"/>
      <c r="H37" s="491"/>
    </row>
    <row r="38" spans="1:10" x14ac:dyDescent="0.35">
      <c r="A38" s="141"/>
      <c r="B38" s="97"/>
      <c r="C38" s="97"/>
      <c r="D38" s="97"/>
      <c r="E38" s="103" t="s">
        <v>158</v>
      </c>
      <c r="F38" s="103" t="s">
        <v>158</v>
      </c>
      <c r="G38" s="103" t="s">
        <v>158</v>
      </c>
      <c r="H38" s="184" t="s">
        <v>158</v>
      </c>
    </row>
    <row r="39" spans="1:10" x14ac:dyDescent="0.35">
      <c r="A39" s="141"/>
      <c r="B39" s="103"/>
      <c r="C39" s="103"/>
      <c r="D39" s="103" t="s">
        <v>159</v>
      </c>
      <c r="E39" s="103" t="s">
        <v>161</v>
      </c>
      <c r="F39" s="103" t="s">
        <v>161</v>
      </c>
      <c r="G39" s="103" t="s">
        <v>161</v>
      </c>
      <c r="H39" s="184" t="s">
        <v>161</v>
      </c>
    </row>
    <row r="40" spans="1:10" x14ac:dyDescent="0.35">
      <c r="A40" s="141"/>
      <c r="B40" s="106" t="s">
        <v>190</v>
      </c>
      <c r="C40" s="107"/>
      <c r="D40" s="107" t="s">
        <v>158</v>
      </c>
      <c r="E40" s="107" t="s">
        <v>350</v>
      </c>
      <c r="F40" s="107" t="s">
        <v>148</v>
      </c>
      <c r="G40" s="107" t="s">
        <v>285</v>
      </c>
      <c r="H40" s="185" t="s">
        <v>286</v>
      </c>
      <c r="J40" s="186"/>
    </row>
    <row r="41" spans="1:10" x14ac:dyDescent="0.35">
      <c r="A41" s="187" t="s">
        <v>462</v>
      </c>
      <c r="B41" s="188"/>
      <c r="C41" s="103"/>
      <c r="D41" s="103"/>
      <c r="E41" s="103"/>
      <c r="F41" s="103"/>
      <c r="G41" s="103"/>
      <c r="H41" s="184"/>
      <c r="J41" s="189"/>
    </row>
    <row r="42" spans="1:10" x14ac:dyDescent="0.35">
      <c r="A42" s="141"/>
      <c r="B42" s="113" t="s">
        <v>287</v>
      </c>
      <c r="C42" s="103"/>
      <c r="D42" s="103"/>
      <c r="E42" s="103"/>
      <c r="F42" s="103"/>
      <c r="G42" s="103"/>
      <c r="H42" s="184"/>
      <c r="J42" s="189"/>
    </row>
    <row r="43" spans="1:10" ht="15" customHeight="1" x14ac:dyDescent="0.35">
      <c r="A43" s="141"/>
      <c r="B43" s="475" t="s">
        <v>576</v>
      </c>
      <c r="C43" s="475"/>
      <c r="D43" s="190">
        <v>95540987.659999996</v>
      </c>
      <c r="E43" s="191"/>
      <c r="F43" s="191"/>
      <c r="G43" s="192">
        <v>66458311.189999998</v>
      </c>
      <c r="H43" s="193"/>
      <c r="J43" s="189"/>
    </row>
    <row r="44" spans="1:10" ht="15" customHeight="1" x14ac:dyDescent="0.35">
      <c r="A44" s="141"/>
      <c r="B44" s="484"/>
      <c r="C44" s="485"/>
      <c r="D44" s="190"/>
      <c r="E44" s="191"/>
      <c r="F44" s="191"/>
      <c r="G44" s="192"/>
      <c r="H44" s="193"/>
      <c r="J44" s="189"/>
    </row>
    <row r="45" spans="1:10" ht="15" customHeight="1" x14ac:dyDescent="0.35">
      <c r="A45" s="141"/>
      <c r="B45" s="484"/>
      <c r="C45" s="485"/>
      <c r="D45" s="190"/>
      <c r="E45" s="191"/>
      <c r="F45" s="191"/>
      <c r="G45" s="192"/>
      <c r="H45" s="193"/>
      <c r="J45" s="189"/>
    </row>
    <row r="46" spans="1:10" ht="15" customHeight="1" x14ac:dyDescent="0.35">
      <c r="A46" s="141"/>
      <c r="B46" s="484"/>
      <c r="C46" s="485"/>
      <c r="D46" s="190"/>
      <c r="E46" s="191"/>
      <c r="F46" s="191"/>
      <c r="G46" s="192"/>
      <c r="H46" s="193"/>
      <c r="J46" s="189"/>
    </row>
    <row r="47" spans="1:10" ht="15" customHeight="1" x14ac:dyDescent="0.35">
      <c r="A47" s="141"/>
      <c r="B47" s="484"/>
      <c r="C47" s="485"/>
      <c r="D47" s="190"/>
      <c r="E47" s="191"/>
      <c r="F47" s="191"/>
      <c r="G47" s="192"/>
      <c r="H47" s="193"/>
      <c r="J47" s="189"/>
    </row>
    <row r="48" spans="1:10" ht="15" customHeight="1" x14ac:dyDescent="0.35">
      <c r="A48" s="141"/>
      <c r="B48" s="478" t="s">
        <v>153</v>
      </c>
      <c r="C48" s="480"/>
      <c r="D48" s="190"/>
      <c r="E48" s="191"/>
      <c r="F48" s="191"/>
      <c r="G48" s="192"/>
      <c r="H48" s="193"/>
      <c r="J48" s="189"/>
    </row>
    <row r="49" spans="1:8" x14ac:dyDescent="0.35">
      <c r="A49" s="141"/>
      <c r="B49" s="475"/>
      <c r="C49" s="475"/>
      <c r="D49" s="191"/>
      <c r="E49" s="191"/>
      <c r="F49" s="191"/>
      <c r="G49" s="194"/>
      <c r="H49" s="195"/>
    </row>
    <row r="50" spans="1:8" x14ac:dyDescent="0.35">
      <c r="A50" s="141"/>
      <c r="B50" s="113" t="s">
        <v>288</v>
      </c>
      <c r="C50" s="151"/>
      <c r="D50" s="196"/>
      <c r="E50" s="196"/>
      <c r="F50" s="196"/>
      <c r="G50" s="197"/>
      <c r="H50" s="198"/>
    </row>
    <row r="51" spans="1:8" x14ac:dyDescent="0.35">
      <c r="A51" s="141"/>
      <c r="B51" s="475" t="s">
        <v>576</v>
      </c>
      <c r="C51" s="475"/>
      <c r="D51" s="191">
        <v>2888537.61</v>
      </c>
      <c r="E51" s="191"/>
      <c r="F51" s="191"/>
      <c r="G51" s="194">
        <v>2079753.18</v>
      </c>
      <c r="H51" s="195"/>
    </row>
    <row r="52" spans="1:8" x14ac:dyDescent="0.35">
      <c r="A52" s="141"/>
      <c r="B52" s="484"/>
      <c r="C52" s="485"/>
      <c r="D52" s="191"/>
      <c r="E52" s="191"/>
      <c r="F52" s="191"/>
      <c r="G52" s="194"/>
      <c r="H52" s="195"/>
    </row>
    <row r="53" spans="1:8" x14ac:dyDescent="0.35">
      <c r="A53" s="141"/>
      <c r="B53" s="484"/>
      <c r="C53" s="485"/>
      <c r="D53" s="191"/>
      <c r="E53" s="191"/>
      <c r="F53" s="191"/>
      <c r="G53" s="194"/>
      <c r="H53" s="195"/>
    </row>
    <row r="54" spans="1:8" x14ac:dyDescent="0.35">
      <c r="A54" s="141"/>
      <c r="B54" s="484"/>
      <c r="C54" s="485"/>
      <c r="D54" s="191"/>
      <c r="E54" s="191"/>
      <c r="F54" s="191"/>
      <c r="G54" s="194"/>
      <c r="H54" s="195"/>
    </row>
    <row r="55" spans="1:8" x14ac:dyDescent="0.35">
      <c r="A55" s="141"/>
      <c r="B55" s="484"/>
      <c r="C55" s="485"/>
      <c r="D55" s="191"/>
      <c r="E55" s="191"/>
      <c r="F55" s="191"/>
      <c r="G55" s="194"/>
      <c r="H55" s="195"/>
    </row>
    <row r="56" spans="1:8" x14ac:dyDescent="0.35">
      <c r="A56" s="141"/>
      <c r="B56" s="478" t="s">
        <v>153</v>
      </c>
      <c r="C56" s="480"/>
      <c r="D56" s="191"/>
      <c r="E56" s="191"/>
      <c r="F56" s="191"/>
      <c r="G56" s="194"/>
      <c r="H56" s="195"/>
    </row>
    <row r="57" spans="1:8" x14ac:dyDescent="0.35">
      <c r="A57" s="141"/>
      <c r="B57" s="475"/>
      <c r="C57" s="475"/>
      <c r="D57" s="191"/>
      <c r="E57" s="191"/>
      <c r="F57" s="191"/>
      <c r="G57" s="194"/>
      <c r="H57" s="195"/>
    </row>
    <row r="58" spans="1:8" x14ac:dyDescent="0.35">
      <c r="A58" s="141"/>
      <c r="B58" s="199"/>
      <c r="C58" s="158"/>
      <c r="D58" s="200">
        <f>SUM(D43:D57)</f>
        <v>98429525.269999996</v>
      </c>
      <c r="E58" s="201">
        <f>SUM(E43:E57)</f>
        <v>0</v>
      </c>
      <c r="F58" s="201">
        <f>SUM(F43:F57)</f>
        <v>0</v>
      </c>
      <c r="G58" s="200">
        <f>SUM(G43:G57)</f>
        <v>68538064.370000005</v>
      </c>
      <c r="H58" s="202">
        <f>SUM(H43:H57)</f>
        <v>0</v>
      </c>
    </row>
    <row r="59" spans="1:8" x14ac:dyDescent="0.35">
      <c r="A59" s="95" t="s">
        <v>131</v>
      </c>
      <c r="B59" s="100" t="s">
        <v>297</v>
      </c>
      <c r="C59" s="158"/>
      <c r="D59" s="203"/>
      <c r="E59" s="203"/>
      <c r="F59" s="203"/>
      <c r="G59" s="204"/>
      <c r="H59" s="205"/>
    </row>
    <row r="60" spans="1:8" x14ac:dyDescent="0.35">
      <c r="A60" s="141"/>
      <c r="B60" s="97"/>
      <c r="C60" s="97" t="s">
        <v>283</v>
      </c>
      <c r="D60" s="200">
        <f>D58</f>
        <v>98429525.269999996</v>
      </c>
      <c r="E60" s="201">
        <f t="shared" ref="E60:H60" si="0">E58</f>
        <v>0</v>
      </c>
      <c r="F60" s="201">
        <f t="shared" si="0"/>
        <v>0</v>
      </c>
      <c r="G60" s="200">
        <f t="shared" si="0"/>
        <v>68538064.370000005</v>
      </c>
      <c r="H60" s="206">
        <f t="shared" si="0"/>
        <v>0</v>
      </c>
    </row>
    <row r="61" spans="1:8" x14ac:dyDescent="0.35">
      <c r="A61" s="141"/>
      <c r="B61" s="97"/>
      <c r="C61" s="97" t="s">
        <v>284</v>
      </c>
      <c r="D61" s="97"/>
      <c r="E61" s="120">
        <f>E60/D60</f>
        <v>0</v>
      </c>
      <c r="F61" s="120">
        <f>F60/D60</f>
        <v>0</v>
      </c>
      <c r="G61" s="120">
        <f>G60/D60</f>
        <v>0.69631611228434409</v>
      </c>
      <c r="H61" s="207">
        <f>H60/D60</f>
        <v>0</v>
      </c>
    </row>
    <row r="62" spans="1:8" x14ac:dyDescent="0.35">
      <c r="A62" s="141"/>
      <c r="B62" s="97"/>
      <c r="C62" s="208" t="s">
        <v>298</v>
      </c>
      <c r="D62" s="97"/>
      <c r="E62" s="121" t="str">
        <f>IF(E61&gt;=(2/3),"Yes","No")</f>
        <v>No</v>
      </c>
      <c r="F62" s="121" t="str">
        <f>IF(F61&gt;=(2/3),"Yes","No")</f>
        <v>No</v>
      </c>
      <c r="G62" s="121" t="str">
        <f>IF(G61&gt;=(2/3),"Yes","No")</f>
        <v>Yes</v>
      </c>
      <c r="H62" s="209" t="str">
        <f>IF(H61&gt;=(2/3),"Yes","No")</f>
        <v>No</v>
      </c>
    </row>
    <row r="63" spans="1:8" x14ac:dyDescent="0.35">
      <c r="A63" s="141"/>
      <c r="B63" s="108"/>
      <c r="C63" s="108"/>
      <c r="D63" s="108"/>
      <c r="E63" s="210" t="str">
        <f>IF(E62="No", "Note A", "Note B")</f>
        <v>Note A</v>
      </c>
      <c r="F63" s="210" t="str">
        <f>IF(F62="No", "Note A", "Note B")</f>
        <v>Note A</v>
      </c>
      <c r="G63" s="210" t="str">
        <f>IF(G62="No", "Note A", "Note B")</f>
        <v>Note B</v>
      </c>
      <c r="H63" s="211" t="str">
        <f>IF(H62="No", "Note A", "Note B")</f>
        <v>Note A</v>
      </c>
    </row>
    <row r="64" spans="1:8" x14ac:dyDescent="0.35">
      <c r="A64" s="187" t="s">
        <v>463</v>
      </c>
      <c r="B64" s="97"/>
      <c r="C64" s="97"/>
      <c r="D64" s="212"/>
      <c r="E64" s="212"/>
      <c r="F64" s="212"/>
      <c r="G64" s="212"/>
      <c r="H64" s="98"/>
    </row>
    <row r="65" spans="1:10" x14ac:dyDescent="0.35">
      <c r="A65" s="141"/>
      <c r="B65" s="113" t="s">
        <v>287</v>
      </c>
      <c r="C65" s="103"/>
      <c r="D65" s="103"/>
      <c r="E65" s="103"/>
      <c r="F65" s="103"/>
      <c r="G65" s="103"/>
      <c r="H65" s="184"/>
      <c r="J65" s="189"/>
    </row>
    <row r="66" spans="1:10" x14ac:dyDescent="0.35">
      <c r="A66" s="141"/>
      <c r="B66" s="475"/>
      <c r="C66" s="475"/>
      <c r="D66" s="190"/>
      <c r="E66" s="191"/>
      <c r="F66" s="191"/>
      <c r="G66" s="192"/>
      <c r="H66" s="193"/>
      <c r="J66" s="189"/>
    </row>
    <row r="67" spans="1:10" x14ac:dyDescent="0.35">
      <c r="A67" s="141"/>
      <c r="B67" s="502"/>
      <c r="C67" s="503"/>
      <c r="D67" s="190"/>
      <c r="E67" s="191"/>
      <c r="F67" s="191"/>
      <c r="G67" s="192"/>
      <c r="H67" s="193"/>
      <c r="J67" s="189"/>
    </row>
    <row r="68" spans="1:10" x14ac:dyDescent="0.35">
      <c r="A68" s="141"/>
      <c r="B68" s="502"/>
      <c r="C68" s="503"/>
      <c r="D68" s="190"/>
      <c r="E68" s="191"/>
      <c r="F68" s="191"/>
      <c r="G68" s="192"/>
      <c r="H68" s="193"/>
      <c r="J68" s="189"/>
    </row>
    <row r="69" spans="1:10" x14ac:dyDescent="0.35">
      <c r="A69" s="141"/>
      <c r="B69" s="502"/>
      <c r="C69" s="503"/>
      <c r="D69" s="190"/>
      <c r="E69" s="191"/>
      <c r="F69" s="191"/>
      <c r="G69" s="192"/>
      <c r="H69" s="193"/>
      <c r="J69" s="189"/>
    </row>
    <row r="70" spans="1:10" x14ac:dyDescent="0.35">
      <c r="A70" s="141"/>
      <c r="B70" s="478" t="s">
        <v>153</v>
      </c>
      <c r="C70" s="480"/>
      <c r="D70" s="190"/>
      <c r="E70" s="191"/>
      <c r="F70" s="191"/>
      <c r="G70" s="192"/>
      <c r="H70" s="193"/>
      <c r="J70" s="189"/>
    </row>
    <row r="71" spans="1:10" x14ac:dyDescent="0.35">
      <c r="A71" s="141"/>
      <c r="B71" s="475"/>
      <c r="C71" s="475"/>
      <c r="D71" s="191"/>
      <c r="E71" s="191"/>
      <c r="F71" s="191"/>
      <c r="G71" s="194"/>
      <c r="H71" s="195"/>
    </row>
    <row r="72" spans="1:10" x14ac:dyDescent="0.35">
      <c r="A72" s="141"/>
      <c r="B72" s="113" t="s">
        <v>288</v>
      </c>
      <c r="C72" s="151"/>
      <c r="D72" s="196"/>
      <c r="E72" s="196"/>
      <c r="F72" s="196"/>
      <c r="G72" s="197"/>
      <c r="H72" s="198"/>
    </row>
    <row r="73" spans="1:10" x14ac:dyDescent="0.35">
      <c r="A73" s="141"/>
      <c r="B73" s="475"/>
      <c r="C73" s="475"/>
      <c r="D73" s="191"/>
      <c r="E73" s="191"/>
      <c r="F73" s="191"/>
      <c r="G73" s="194"/>
      <c r="H73" s="195"/>
    </row>
    <row r="74" spans="1:10" x14ac:dyDescent="0.35">
      <c r="A74" s="141"/>
      <c r="B74" s="502"/>
      <c r="C74" s="503"/>
      <c r="D74" s="191"/>
      <c r="E74" s="191"/>
      <c r="F74" s="191"/>
      <c r="G74" s="194"/>
      <c r="H74" s="195"/>
    </row>
    <row r="75" spans="1:10" x14ac:dyDescent="0.35">
      <c r="A75" s="141"/>
      <c r="B75" s="502"/>
      <c r="C75" s="503"/>
      <c r="D75" s="191"/>
      <c r="E75" s="191"/>
      <c r="F75" s="191"/>
      <c r="G75" s="194"/>
      <c r="H75" s="195"/>
    </row>
    <row r="76" spans="1:10" x14ac:dyDescent="0.35">
      <c r="A76" s="141"/>
      <c r="B76" s="502"/>
      <c r="C76" s="503"/>
      <c r="D76" s="191"/>
      <c r="E76" s="191"/>
      <c r="F76" s="191"/>
      <c r="G76" s="194"/>
      <c r="H76" s="195"/>
    </row>
    <row r="77" spans="1:10" x14ac:dyDescent="0.35">
      <c r="A77" s="141"/>
      <c r="B77" s="478" t="s">
        <v>153</v>
      </c>
      <c r="C77" s="480"/>
      <c r="D77" s="191"/>
      <c r="E77" s="191"/>
      <c r="F77" s="191"/>
      <c r="G77" s="194"/>
      <c r="H77" s="195"/>
    </row>
    <row r="78" spans="1:10" x14ac:dyDescent="0.35">
      <c r="A78" s="141"/>
      <c r="B78" s="475"/>
      <c r="C78" s="475"/>
      <c r="D78" s="191"/>
      <c r="E78" s="191"/>
      <c r="F78" s="191"/>
      <c r="G78" s="194"/>
      <c r="H78" s="195"/>
    </row>
    <row r="79" spans="1:10" x14ac:dyDescent="0.35">
      <c r="A79" s="141"/>
      <c r="B79" s="199"/>
      <c r="C79" s="158"/>
      <c r="D79" s="200">
        <f>SUM(D66:D78)</f>
        <v>0</v>
      </c>
      <c r="E79" s="201">
        <f>SUM(E66:E78)</f>
        <v>0</v>
      </c>
      <c r="F79" s="201">
        <f>SUM(F66:F78)</f>
        <v>0</v>
      </c>
      <c r="G79" s="200">
        <f>SUM(G66:G78)</f>
        <v>0</v>
      </c>
      <c r="H79" s="202">
        <f>SUM(H66:H78)</f>
        <v>0</v>
      </c>
    </row>
    <row r="80" spans="1:10" x14ac:dyDescent="0.35">
      <c r="A80" s="95" t="s">
        <v>131</v>
      </c>
      <c r="B80" s="100" t="s">
        <v>297</v>
      </c>
      <c r="C80" s="158"/>
      <c r="D80" s="203"/>
      <c r="E80" s="203"/>
      <c r="F80" s="203"/>
      <c r="G80" s="204"/>
      <c r="H80" s="205"/>
    </row>
    <row r="81" spans="1:10" x14ac:dyDescent="0.35">
      <c r="A81" s="141"/>
      <c r="B81" s="97"/>
      <c r="C81" s="97" t="s">
        <v>283</v>
      </c>
      <c r="D81" s="200">
        <f>D79</f>
        <v>0</v>
      </c>
      <c r="E81" s="201">
        <f t="shared" ref="E81:H81" si="1">E79</f>
        <v>0</v>
      </c>
      <c r="F81" s="201">
        <f t="shared" si="1"/>
        <v>0</v>
      </c>
      <c r="G81" s="200">
        <f t="shared" si="1"/>
        <v>0</v>
      </c>
      <c r="H81" s="206">
        <f t="shared" si="1"/>
        <v>0</v>
      </c>
    </row>
    <row r="82" spans="1:10" x14ac:dyDescent="0.35">
      <c r="A82" s="141"/>
      <c r="B82" s="97"/>
      <c r="C82" s="97" t="s">
        <v>284</v>
      </c>
      <c r="D82" s="97"/>
      <c r="E82" s="120" t="e">
        <f>E81/D81</f>
        <v>#DIV/0!</v>
      </c>
      <c r="F82" s="120" t="e">
        <f>F81/D81</f>
        <v>#DIV/0!</v>
      </c>
      <c r="G82" s="120" t="e">
        <f>G81/D81</f>
        <v>#DIV/0!</v>
      </c>
      <c r="H82" s="207" t="e">
        <f>H81/D81</f>
        <v>#DIV/0!</v>
      </c>
    </row>
    <row r="83" spans="1:10" x14ac:dyDescent="0.35">
      <c r="A83" s="141"/>
      <c r="B83" s="97"/>
      <c r="C83" s="208" t="s">
        <v>298</v>
      </c>
      <c r="D83" s="97"/>
      <c r="E83" s="121" t="e">
        <f>IF(E82&gt;=(2/3),"Yes","No")</f>
        <v>#DIV/0!</v>
      </c>
      <c r="F83" s="121" t="e">
        <f>IF(F82&gt;=(2/3),"Yes","No")</f>
        <v>#DIV/0!</v>
      </c>
      <c r="G83" s="121" t="e">
        <f>IF(G82&gt;=(2/3),"Yes","No")</f>
        <v>#DIV/0!</v>
      </c>
      <c r="H83" s="209" t="e">
        <f>IF(H82&gt;=(2/3),"Yes","No")</f>
        <v>#DIV/0!</v>
      </c>
    </row>
    <row r="84" spans="1:10" x14ac:dyDescent="0.35">
      <c r="A84" s="141"/>
      <c r="B84" s="108"/>
      <c r="C84" s="108"/>
      <c r="D84" s="108"/>
      <c r="E84" s="210" t="e">
        <f>IF(E83="No", "Note A", "Note B")</f>
        <v>#DIV/0!</v>
      </c>
      <c r="F84" s="210" t="e">
        <f>IF(F83="No", "Note A", "Note B")</f>
        <v>#DIV/0!</v>
      </c>
      <c r="G84" s="210" t="e">
        <f>IF(G83="No", "Note A", "Note B")</f>
        <v>#DIV/0!</v>
      </c>
      <c r="H84" s="211" t="e">
        <f>IF(H83="No", "Note A", "Note B")</f>
        <v>#DIV/0!</v>
      </c>
    </row>
    <row r="85" spans="1:10" x14ac:dyDescent="0.35">
      <c r="A85" s="187" t="s">
        <v>464</v>
      </c>
      <c r="B85" s="97"/>
      <c r="C85" s="97"/>
      <c r="D85" s="212"/>
      <c r="E85" s="212"/>
      <c r="F85" s="212"/>
      <c r="G85" s="212"/>
      <c r="H85" s="98"/>
    </row>
    <row r="86" spans="1:10" x14ac:dyDescent="0.35">
      <c r="A86" s="141"/>
      <c r="B86" s="113" t="s">
        <v>287</v>
      </c>
      <c r="C86" s="103"/>
      <c r="D86" s="103"/>
      <c r="E86" s="103"/>
      <c r="F86" s="103"/>
      <c r="G86" s="103"/>
      <c r="H86" s="184"/>
    </row>
    <row r="87" spans="1:10" x14ac:dyDescent="0.35">
      <c r="A87" s="141"/>
      <c r="B87" s="475"/>
      <c r="C87" s="475"/>
      <c r="D87" s="190"/>
      <c r="E87" s="191"/>
      <c r="F87" s="191"/>
      <c r="G87" s="192"/>
      <c r="H87" s="193"/>
      <c r="J87" s="189"/>
    </row>
    <row r="88" spans="1:10" x14ac:dyDescent="0.35">
      <c r="A88" s="141"/>
      <c r="B88" s="502"/>
      <c r="C88" s="503"/>
      <c r="D88" s="190"/>
      <c r="E88" s="191"/>
      <c r="F88" s="191"/>
      <c r="G88" s="192"/>
      <c r="H88" s="193"/>
      <c r="J88" s="189"/>
    </row>
    <row r="89" spans="1:10" x14ac:dyDescent="0.35">
      <c r="A89" s="141"/>
      <c r="B89" s="502"/>
      <c r="C89" s="503"/>
      <c r="D89" s="190"/>
      <c r="E89" s="191"/>
      <c r="F89" s="191"/>
      <c r="G89" s="192"/>
      <c r="H89" s="193"/>
      <c r="J89" s="189"/>
    </row>
    <row r="90" spans="1:10" x14ac:dyDescent="0.35">
      <c r="A90" s="141"/>
      <c r="B90" s="502"/>
      <c r="C90" s="503"/>
      <c r="D90" s="190"/>
      <c r="E90" s="191"/>
      <c r="F90" s="191"/>
      <c r="G90" s="192"/>
      <c r="H90" s="193"/>
      <c r="J90" s="189"/>
    </row>
    <row r="91" spans="1:10" x14ac:dyDescent="0.35">
      <c r="A91" s="141"/>
      <c r="B91" s="478" t="s">
        <v>153</v>
      </c>
      <c r="C91" s="480"/>
      <c r="D91" s="190"/>
      <c r="E91" s="191"/>
      <c r="F91" s="191"/>
      <c r="G91" s="192"/>
      <c r="H91" s="193"/>
      <c r="J91" s="189"/>
    </row>
    <row r="92" spans="1:10" x14ac:dyDescent="0.35">
      <c r="A92" s="141"/>
      <c r="B92" s="475"/>
      <c r="C92" s="475"/>
      <c r="D92" s="191"/>
      <c r="E92" s="191"/>
      <c r="F92" s="191"/>
      <c r="G92" s="194"/>
      <c r="H92" s="195"/>
    </row>
    <row r="93" spans="1:10" x14ac:dyDescent="0.35">
      <c r="A93" s="141"/>
      <c r="B93" s="113" t="s">
        <v>288</v>
      </c>
      <c r="C93" s="151"/>
      <c r="D93" s="196"/>
      <c r="E93" s="196"/>
      <c r="F93" s="196"/>
      <c r="G93" s="197"/>
      <c r="H93" s="198"/>
    </row>
    <row r="94" spans="1:10" x14ac:dyDescent="0.35">
      <c r="A94" s="141"/>
      <c r="B94" s="475"/>
      <c r="C94" s="475"/>
      <c r="D94" s="191"/>
      <c r="E94" s="191"/>
      <c r="F94" s="191"/>
      <c r="G94" s="194"/>
      <c r="H94" s="195"/>
    </row>
    <row r="95" spans="1:10" x14ac:dyDescent="0.35">
      <c r="A95" s="141"/>
      <c r="B95" s="502"/>
      <c r="C95" s="503"/>
      <c r="D95" s="191"/>
      <c r="E95" s="191"/>
      <c r="F95" s="191"/>
      <c r="G95" s="194"/>
      <c r="H95" s="195"/>
    </row>
    <row r="96" spans="1:10" x14ac:dyDescent="0.35">
      <c r="A96" s="141"/>
      <c r="B96" s="502"/>
      <c r="C96" s="503"/>
      <c r="D96" s="191"/>
      <c r="E96" s="191"/>
      <c r="F96" s="191"/>
      <c r="G96" s="194"/>
      <c r="H96" s="195"/>
    </row>
    <row r="97" spans="1:10" x14ac:dyDescent="0.35">
      <c r="A97" s="141"/>
      <c r="B97" s="502"/>
      <c r="C97" s="503"/>
      <c r="D97" s="191"/>
      <c r="E97" s="191"/>
      <c r="F97" s="191"/>
      <c r="G97" s="194"/>
      <c r="H97" s="195"/>
    </row>
    <row r="98" spans="1:10" x14ac:dyDescent="0.35">
      <c r="A98" s="141"/>
      <c r="B98" s="478" t="s">
        <v>153</v>
      </c>
      <c r="C98" s="480"/>
      <c r="D98" s="191"/>
      <c r="E98" s="191"/>
      <c r="F98" s="191"/>
      <c r="G98" s="194"/>
      <c r="H98" s="195"/>
    </row>
    <row r="99" spans="1:10" x14ac:dyDescent="0.35">
      <c r="A99" s="141"/>
      <c r="B99" s="475"/>
      <c r="C99" s="475"/>
      <c r="D99" s="191"/>
      <c r="E99" s="191"/>
      <c r="F99" s="191"/>
      <c r="G99" s="194"/>
      <c r="H99" s="195"/>
    </row>
    <row r="100" spans="1:10" x14ac:dyDescent="0.35">
      <c r="A100" s="141"/>
      <c r="B100" s="199"/>
      <c r="C100" s="158"/>
      <c r="D100" s="200">
        <f>SUM(D87:D99)</f>
        <v>0</v>
      </c>
      <c r="E100" s="201">
        <f>SUM(E87:E99)</f>
        <v>0</v>
      </c>
      <c r="F100" s="201">
        <f>SUM(F87:F99)</f>
        <v>0</v>
      </c>
      <c r="G100" s="200">
        <f>SUM(G87:G99)</f>
        <v>0</v>
      </c>
      <c r="H100" s="202">
        <f>SUM(H87:H99)</f>
        <v>0</v>
      </c>
    </row>
    <row r="101" spans="1:10" x14ac:dyDescent="0.35">
      <c r="A101" s="95" t="s">
        <v>131</v>
      </c>
      <c r="B101" s="100" t="s">
        <v>297</v>
      </c>
      <c r="C101" s="158"/>
      <c r="D101" s="203"/>
      <c r="E101" s="203"/>
      <c r="F101" s="203"/>
      <c r="G101" s="204"/>
      <c r="H101" s="205"/>
    </row>
    <row r="102" spans="1:10" x14ac:dyDescent="0.35">
      <c r="A102" s="141"/>
      <c r="B102" s="97"/>
      <c r="C102" s="97" t="s">
        <v>283</v>
      </c>
      <c r="D102" s="200">
        <f>D100</f>
        <v>0</v>
      </c>
      <c r="E102" s="201">
        <f t="shared" ref="E102:H102" si="2">E100</f>
        <v>0</v>
      </c>
      <c r="F102" s="201">
        <f t="shared" si="2"/>
        <v>0</v>
      </c>
      <c r="G102" s="200">
        <f t="shared" si="2"/>
        <v>0</v>
      </c>
      <c r="H102" s="206">
        <f t="shared" si="2"/>
        <v>0</v>
      </c>
    </row>
    <row r="103" spans="1:10" x14ac:dyDescent="0.35">
      <c r="A103" s="141"/>
      <c r="B103" s="97"/>
      <c r="C103" s="97" t="s">
        <v>284</v>
      </c>
      <c r="D103" s="97"/>
      <c r="E103" s="120" t="e">
        <f>E102/D102</f>
        <v>#DIV/0!</v>
      </c>
      <c r="F103" s="120" t="e">
        <f>F102/D102</f>
        <v>#DIV/0!</v>
      </c>
      <c r="G103" s="120" t="e">
        <f>G102/D102</f>
        <v>#DIV/0!</v>
      </c>
      <c r="H103" s="207" t="e">
        <f>H102/D102</f>
        <v>#DIV/0!</v>
      </c>
    </row>
    <row r="104" spans="1:10" x14ac:dyDescent="0.35">
      <c r="A104" s="141"/>
      <c r="B104" s="97"/>
      <c r="C104" s="208" t="s">
        <v>298</v>
      </c>
      <c r="D104" s="97"/>
      <c r="E104" s="121" t="e">
        <f>IF(E103&gt;=(2/3),"Yes","No")</f>
        <v>#DIV/0!</v>
      </c>
      <c r="F104" s="121" t="e">
        <f>IF(F103&gt;=(2/3),"Yes","No")</f>
        <v>#DIV/0!</v>
      </c>
      <c r="G104" s="121" t="e">
        <f>IF(G103&gt;=(2/3),"Yes","No")</f>
        <v>#DIV/0!</v>
      </c>
      <c r="H104" s="209" t="e">
        <f>IF(H103&gt;=(2/3),"Yes","No")</f>
        <v>#DIV/0!</v>
      </c>
    </row>
    <row r="105" spans="1:10" x14ac:dyDescent="0.35">
      <c r="A105" s="141"/>
      <c r="B105" s="108"/>
      <c r="C105" s="108"/>
      <c r="D105" s="108"/>
      <c r="E105" s="210" t="e">
        <f>IF(E104="No", "Note A", "Note B")</f>
        <v>#DIV/0!</v>
      </c>
      <c r="F105" s="210" t="e">
        <f>IF(F104="No", "Note A", "Note B")</f>
        <v>#DIV/0!</v>
      </c>
      <c r="G105" s="210" t="e">
        <f>IF(G104="No", "Note A", "Note B")</f>
        <v>#DIV/0!</v>
      </c>
      <c r="H105" s="211" t="e">
        <f>IF(H104="No", "Note A", "Note B")</f>
        <v>#DIV/0!</v>
      </c>
    </row>
    <row r="106" spans="1:10" x14ac:dyDescent="0.35">
      <c r="A106" s="187" t="s">
        <v>465</v>
      </c>
      <c r="B106" s="97"/>
      <c r="C106" s="97"/>
      <c r="D106" s="212"/>
      <c r="E106" s="212"/>
      <c r="F106" s="212"/>
      <c r="G106" s="212"/>
      <c r="H106" s="98"/>
    </row>
    <row r="107" spans="1:10" x14ac:dyDescent="0.35">
      <c r="A107" s="141"/>
      <c r="B107" s="113" t="s">
        <v>287</v>
      </c>
      <c r="C107" s="103"/>
      <c r="D107" s="103"/>
      <c r="E107" s="103"/>
      <c r="F107" s="103"/>
      <c r="G107" s="103"/>
      <c r="H107" s="184"/>
    </row>
    <row r="108" spans="1:10" x14ac:dyDescent="0.35">
      <c r="A108" s="141"/>
      <c r="B108" s="475"/>
      <c r="C108" s="475"/>
      <c r="D108" s="190"/>
      <c r="E108" s="191"/>
      <c r="F108" s="191"/>
      <c r="G108" s="192"/>
      <c r="H108" s="193"/>
      <c r="J108" s="189"/>
    </row>
    <row r="109" spans="1:10" x14ac:dyDescent="0.35">
      <c r="A109" s="141"/>
      <c r="B109" s="502"/>
      <c r="C109" s="503"/>
      <c r="D109" s="190"/>
      <c r="E109" s="191"/>
      <c r="F109" s="191"/>
      <c r="G109" s="192"/>
      <c r="H109" s="193"/>
      <c r="J109" s="189"/>
    </row>
    <row r="110" spans="1:10" x14ac:dyDescent="0.35">
      <c r="A110" s="141"/>
      <c r="B110" s="502"/>
      <c r="C110" s="503"/>
      <c r="D110" s="190"/>
      <c r="E110" s="191"/>
      <c r="F110" s="191"/>
      <c r="G110" s="192"/>
      <c r="H110" s="193"/>
      <c r="J110" s="189"/>
    </row>
    <row r="111" spans="1:10" x14ac:dyDescent="0.35">
      <c r="A111" s="141"/>
      <c r="B111" s="502"/>
      <c r="C111" s="503"/>
      <c r="D111" s="190"/>
      <c r="E111" s="191"/>
      <c r="F111" s="191"/>
      <c r="G111" s="192"/>
      <c r="H111" s="193"/>
      <c r="J111" s="189"/>
    </row>
    <row r="112" spans="1:10" x14ac:dyDescent="0.35">
      <c r="A112" s="141"/>
      <c r="B112" s="478" t="s">
        <v>153</v>
      </c>
      <c r="C112" s="480"/>
      <c r="D112" s="190"/>
      <c r="E112" s="191"/>
      <c r="F112" s="191"/>
      <c r="G112" s="192"/>
      <c r="H112" s="193"/>
      <c r="J112" s="189"/>
    </row>
    <row r="113" spans="1:8" x14ac:dyDescent="0.35">
      <c r="A113" s="141"/>
      <c r="B113" s="475"/>
      <c r="C113" s="475"/>
      <c r="D113" s="191"/>
      <c r="E113" s="191"/>
      <c r="F113" s="191"/>
      <c r="G113" s="194"/>
      <c r="H113" s="195"/>
    </row>
    <row r="114" spans="1:8" x14ac:dyDescent="0.35">
      <c r="A114" s="141"/>
      <c r="B114" s="113" t="s">
        <v>288</v>
      </c>
      <c r="C114" s="151"/>
      <c r="D114" s="196"/>
      <c r="E114" s="196"/>
      <c r="F114" s="196"/>
      <c r="G114" s="197"/>
      <c r="H114" s="198"/>
    </row>
    <row r="115" spans="1:8" x14ac:dyDescent="0.35">
      <c r="A115" s="141"/>
      <c r="B115" s="475"/>
      <c r="C115" s="475"/>
      <c r="D115" s="191"/>
      <c r="E115" s="191"/>
      <c r="F115" s="191"/>
      <c r="G115" s="194"/>
      <c r="H115" s="195"/>
    </row>
    <row r="116" spans="1:8" x14ac:dyDescent="0.35">
      <c r="A116" s="141"/>
      <c r="B116" s="502"/>
      <c r="C116" s="503"/>
      <c r="D116" s="191"/>
      <c r="E116" s="191"/>
      <c r="F116" s="191"/>
      <c r="G116" s="194"/>
      <c r="H116" s="195"/>
    </row>
    <row r="117" spans="1:8" x14ac:dyDescent="0.35">
      <c r="A117" s="141"/>
      <c r="B117" s="502"/>
      <c r="C117" s="503"/>
      <c r="D117" s="191"/>
      <c r="E117" s="191"/>
      <c r="F117" s="191"/>
      <c r="G117" s="194"/>
      <c r="H117" s="195"/>
    </row>
    <row r="118" spans="1:8" x14ac:dyDescent="0.35">
      <c r="A118" s="141"/>
      <c r="B118" s="502"/>
      <c r="C118" s="503"/>
      <c r="D118" s="191"/>
      <c r="E118" s="191"/>
      <c r="F118" s="191"/>
      <c r="G118" s="194"/>
      <c r="H118" s="195"/>
    </row>
    <row r="119" spans="1:8" x14ac:dyDescent="0.35">
      <c r="A119" s="141"/>
      <c r="B119" s="478" t="s">
        <v>153</v>
      </c>
      <c r="C119" s="480"/>
      <c r="D119" s="191"/>
      <c r="E119" s="191"/>
      <c r="F119" s="191"/>
      <c r="G119" s="194"/>
      <c r="H119" s="195"/>
    </row>
    <row r="120" spans="1:8" x14ac:dyDescent="0.35">
      <c r="A120" s="141"/>
      <c r="B120" s="475"/>
      <c r="C120" s="475"/>
      <c r="D120" s="191"/>
      <c r="E120" s="191"/>
      <c r="F120" s="191"/>
      <c r="G120" s="194"/>
      <c r="H120" s="195"/>
    </row>
    <row r="121" spans="1:8" x14ac:dyDescent="0.35">
      <c r="A121" s="141"/>
      <c r="B121" s="199"/>
      <c r="C121" s="158"/>
      <c r="D121" s="200">
        <f>SUM(D108:D120)</f>
        <v>0</v>
      </c>
      <c r="E121" s="201">
        <f>SUM(E108:E120)</f>
        <v>0</v>
      </c>
      <c r="F121" s="201">
        <f>SUM(F108:F120)</f>
        <v>0</v>
      </c>
      <c r="G121" s="200">
        <f>SUM(G108:G120)</f>
        <v>0</v>
      </c>
      <c r="H121" s="202">
        <f>SUM(H108:H120)</f>
        <v>0</v>
      </c>
    </row>
    <row r="122" spans="1:8" x14ac:dyDescent="0.35">
      <c r="A122" s="95" t="s">
        <v>131</v>
      </c>
      <c r="B122" s="100" t="s">
        <v>297</v>
      </c>
      <c r="C122" s="158"/>
      <c r="D122" s="203"/>
      <c r="E122" s="203"/>
      <c r="F122" s="203"/>
      <c r="G122" s="204"/>
      <c r="H122" s="205"/>
    </row>
    <row r="123" spans="1:8" x14ac:dyDescent="0.35">
      <c r="A123" s="141"/>
      <c r="B123" s="97"/>
      <c r="C123" s="97" t="s">
        <v>283</v>
      </c>
      <c r="D123" s="200">
        <f>D121</f>
        <v>0</v>
      </c>
      <c r="E123" s="201">
        <f t="shared" ref="E123:H123" si="3">E121</f>
        <v>0</v>
      </c>
      <c r="F123" s="201">
        <f t="shared" si="3"/>
        <v>0</v>
      </c>
      <c r="G123" s="200">
        <f t="shared" si="3"/>
        <v>0</v>
      </c>
      <c r="H123" s="206">
        <f t="shared" si="3"/>
        <v>0</v>
      </c>
    </row>
    <row r="124" spans="1:8" x14ac:dyDescent="0.35">
      <c r="A124" s="141"/>
      <c r="B124" s="97"/>
      <c r="C124" s="97" t="s">
        <v>284</v>
      </c>
      <c r="D124" s="97"/>
      <c r="E124" s="120" t="e">
        <f>E123/D123</f>
        <v>#DIV/0!</v>
      </c>
      <c r="F124" s="120" t="e">
        <f>F123/D123</f>
        <v>#DIV/0!</v>
      </c>
      <c r="G124" s="120" t="e">
        <f>G123/D123</f>
        <v>#DIV/0!</v>
      </c>
      <c r="H124" s="207" t="e">
        <f>H123/D123</f>
        <v>#DIV/0!</v>
      </c>
    </row>
    <row r="125" spans="1:8" x14ac:dyDescent="0.35">
      <c r="A125" s="141"/>
      <c r="B125" s="97"/>
      <c r="C125" s="208" t="s">
        <v>298</v>
      </c>
      <c r="D125" s="97"/>
      <c r="E125" s="121" t="e">
        <f>IF(E124&gt;=(2/3),"Yes","No")</f>
        <v>#DIV/0!</v>
      </c>
      <c r="F125" s="121" t="e">
        <f>IF(F124&gt;=(2/3),"Yes","No")</f>
        <v>#DIV/0!</v>
      </c>
      <c r="G125" s="121" t="e">
        <f>IF(G124&gt;=(2/3),"Yes","No")</f>
        <v>#DIV/0!</v>
      </c>
      <c r="H125" s="209" t="e">
        <f>IF(H124&gt;=(2/3),"Yes","No")</f>
        <v>#DIV/0!</v>
      </c>
    </row>
    <row r="126" spans="1:8" x14ac:dyDescent="0.35">
      <c r="A126" s="141"/>
      <c r="B126" s="108"/>
      <c r="C126" s="108"/>
      <c r="D126" s="108"/>
      <c r="E126" s="210" t="e">
        <f>IF(E125="No", "Note A", "Note B")</f>
        <v>#DIV/0!</v>
      </c>
      <c r="F126" s="210" t="e">
        <f>IF(F125="No", "Note A", "Note B")</f>
        <v>#DIV/0!</v>
      </c>
      <c r="G126" s="210" t="e">
        <f>IF(G125="No", "Note A", "Note B")</f>
        <v>#DIV/0!</v>
      </c>
      <c r="H126" s="211" t="e">
        <f>IF(H125="No", "Note A", "Note B")</f>
        <v>#DIV/0!</v>
      </c>
    </row>
    <row r="127" spans="1:8" x14ac:dyDescent="0.35">
      <c r="A127" s="141"/>
      <c r="B127" s="97"/>
      <c r="C127" s="97"/>
      <c r="D127" s="212"/>
      <c r="E127" s="212"/>
      <c r="F127" s="212"/>
      <c r="G127" s="212"/>
      <c r="H127" s="98"/>
    </row>
    <row r="128" spans="1:8" ht="15" customHeight="1" x14ac:dyDescent="0.35">
      <c r="A128" s="141"/>
      <c r="B128" s="213" t="s">
        <v>291</v>
      </c>
      <c r="C128" s="199" t="s">
        <v>317</v>
      </c>
      <c r="D128" s="199"/>
      <c r="E128" s="199"/>
      <c r="F128" s="199"/>
      <c r="G128" s="199"/>
      <c r="H128" s="214"/>
    </row>
    <row r="129" spans="1:8" ht="15" customHeight="1" x14ac:dyDescent="0.35">
      <c r="A129" s="141"/>
      <c r="B129" s="213" t="s">
        <v>292</v>
      </c>
      <c r="C129" s="494" t="s">
        <v>351</v>
      </c>
      <c r="D129" s="494"/>
      <c r="E129" s="494"/>
      <c r="F129" s="494"/>
      <c r="G129" s="494"/>
      <c r="H129" s="495"/>
    </row>
    <row r="130" spans="1:8" x14ac:dyDescent="0.35">
      <c r="A130" s="141"/>
      <c r="B130" s="215"/>
      <c r="C130" s="494"/>
      <c r="D130" s="494"/>
      <c r="E130" s="494"/>
      <c r="F130" s="494"/>
      <c r="G130" s="494"/>
      <c r="H130" s="495"/>
    </row>
    <row r="131" spans="1:8" x14ac:dyDescent="0.35">
      <c r="A131" s="141"/>
      <c r="B131" s="97"/>
      <c r="C131" s="97"/>
      <c r="D131" s="97"/>
      <c r="E131" s="121"/>
      <c r="F131" s="121"/>
      <c r="G131" s="121"/>
      <c r="H131" s="209"/>
    </row>
    <row r="132" spans="1:8" x14ac:dyDescent="0.35">
      <c r="A132" s="95" t="s">
        <v>132</v>
      </c>
      <c r="B132" s="100" t="s">
        <v>293</v>
      </c>
      <c r="C132" s="97"/>
      <c r="D132" s="97"/>
      <c r="E132" s="121"/>
      <c r="F132" s="121"/>
      <c r="G132" s="121"/>
      <c r="H132" s="209"/>
    </row>
    <row r="133" spans="1:8" x14ac:dyDescent="0.35">
      <c r="A133" s="141"/>
      <c r="B133" s="488" t="s">
        <v>301</v>
      </c>
      <c r="C133" s="488"/>
      <c r="D133" s="488"/>
      <c r="E133" s="488"/>
      <c r="F133" s="488"/>
      <c r="G133" s="488"/>
      <c r="H133" s="489"/>
    </row>
    <row r="134" spans="1:8" x14ac:dyDescent="0.35">
      <c r="A134" s="95"/>
      <c r="B134" s="488"/>
      <c r="C134" s="488"/>
      <c r="D134" s="488"/>
      <c r="E134" s="488"/>
      <c r="F134" s="488"/>
      <c r="G134" s="488"/>
      <c r="H134" s="489"/>
    </row>
    <row r="135" spans="1:8" x14ac:dyDescent="0.35">
      <c r="A135" s="95"/>
      <c r="B135" s="488"/>
      <c r="C135" s="488"/>
      <c r="D135" s="488"/>
      <c r="E135" s="488"/>
      <c r="F135" s="488"/>
      <c r="G135" s="488"/>
      <c r="H135" s="489"/>
    </row>
    <row r="136" spans="1:8" x14ac:dyDescent="0.35">
      <c r="A136" s="95"/>
      <c r="B136" s="97"/>
      <c r="C136" s="97"/>
      <c r="D136" s="97"/>
      <c r="E136" s="121"/>
      <c r="F136" s="121"/>
      <c r="G136" s="121"/>
      <c r="H136" s="209"/>
    </row>
    <row r="137" spans="1:8" x14ac:dyDescent="0.35">
      <c r="A137" s="95"/>
      <c r="B137" s="488" t="s">
        <v>334</v>
      </c>
      <c r="C137" s="488"/>
      <c r="D137" s="488"/>
      <c r="E137" s="488"/>
      <c r="F137" s="488"/>
      <c r="G137" s="488"/>
      <c r="H137" s="489"/>
    </row>
    <row r="138" spans="1:8" x14ac:dyDescent="0.35">
      <c r="A138" s="95"/>
      <c r="B138" s="488"/>
      <c r="C138" s="488"/>
      <c r="D138" s="488"/>
      <c r="E138" s="488"/>
      <c r="F138" s="488"/>
      <c r="G138" s="488"/>
      <c r="H138" s="489"/>
    </row>
    <row r="139" spans="1:8" x14ac:dyDescent="0.35">
      <c r="A139" s="95"/>
      <c r="B139" s="488"/>
      <c r="C139" s="488"/>
      <c r="D139" s="488"/>
      <c r="E139" s="488"/>
      <c r="F139" s="488"/>
      <c r="G139" s="488"/>
      <c r="H139" s="489"/>
    </row>
    <row r="140" spans="1:8" x14ac:dyDescent="0.35">
      <c r="A140" s="95"/>
      <c r="B140" s="488"/>
      <c r="C140" s="488"/>
      <c r="D140" s="488"/>
      <c r="E140" s="488"/>
      <c r="F140" s="488"/>
      <c r="G140" s="488"/>
      <c r="H140" s="489"/>
    </row>
    <row r="141" spans="1:8" x14ac:dyDescent="0.35">
      <c r="A141" s="95"/>
      <c r="B141" s="488"/>
      <c r="C141" s="488"/>
      <c r="D141" s="488"/>
      <c r="E141" s="488"/>
      <c r="F141" s="488"/>
      <c r="G141" s="488"/>
      <c r="H141" s="489"/>
    </row>
    <row r="142" spans="1:8" x14ac:dyDescent="0.35">
      <c r="A142" s="95"/>
      <c r="B142" s="97"/>
      <c r="C142" s="97"/>
      <c r="D142" s="97"/>
      <c r="E142" s="121"/>
      <c r="F142" s="121"/>
      <c r="G142" s="121"/>
      <c r="H142" s="209"/>
    </row>
    <row r="143" spans="1:8" x14ac:dyDescent="0.35">
      <c r="A143" s="95"/>
      <c r="B143" s="100" t="s">
        <v>413</v>
      </c>
      <c r="C143" s="97"/>
      <c r="D143" s="507"/>
      <c r="E143" s="507"/>
      <c r="F143" s="507"/>
      <c r="G143" s="507"/>
      <c r="H143" s="508"/>
    </row>
    <row r="144" spans="1:8" x14ac:dyDescent="0.35">
      <c r="A144" s="95"/>
      <c r="B144" s="97"/>
      <c r="C144" s="97"/>
      <c r="D144" s="101"/>
      <c r="E144" s="216"/>
      <c r="F144" s="216"/>
      <c r="G144" s="216"/>
      <c r="H144" s="217"/>
    </row>
    <row r="145" spans="1:8" x14ac:dyDescent="0.35">
      <c r="A145" s="95"/>
      <c r="B145" s="97"/>
      <c r="C145" s="97"/>
      <c r="D145" s="101" t="s">
        <v>302</v>
      </c>
      <c r="E145" s="216" t="s">
        <v>295</v>
      </c>
      <c r="F145" s="216" t="s">
        <v>300</v>
      </c>
      <c r="G145" s="216"/>
      <c r="H145" s="217"/>
    </row>
    <row r="146" spans="1:8" x14ac:dyDescent="0.35">
      <c r="A146" s="95"/>
      <c r="B146" s="218" t="s">
        <v>294</v>
      </c>
      <c r="C146" s="108"/>
      <c r="D146" s="219" t="s">
        <v>303</v>
      </c>
      <c r="E146" s="220" t="s">
        <v>296</v>
      </c>
      <c r="F146" s="220" t="s">
        <v>299</v>
      </c>
      <c r="G146" s="500" t="s">
        <v>304</v>
      </c>
      <c r="H146" s="501"/>
    </row>
    <row r="147" spans="1:8" x14ac:dyDescent="0.35">
      <c r="A147" s="95"/>
      <c r="B147" s="208" t="s">
        <v>494</v>
      </c>
      <c r="C147" s="97" t="s">
        <v>350</v>
      </c>
      <c r="D147" s="97"/>
      <c r="E147" s="121"/>
      <c r="F147" s="97"/>
      <c r="G147" s="121"/>
      <c r="H147" s="209"/>
    </row>
    <row r="148" spans="1:8" x14ac:dyDescent="0.35">
      <c r="A148" s="95"/>
      <c r="B148" s="97"/>
      <c r="C148" s="221" t="str">
        <f>IF(E62="Yes", "Complete Analysis", "N/A - Do Not Complete")</f>
        <v>N/A - Do Not Complete</v>
      </c>
      <c r="D148" s="222"/>
      <c r="E148" s="191"/>
      <c r="F148" s="120" t="e">
        <f>E148/E154</f>
        <v>#DIV/0!</v>
      </c>
      <c r="G148" s="496"/>
      <c r="H148" s="497"/>
    </row>
    <row r="149" spans="1:8" x14ac:dyDescent="0.35">
      <c r="A149" s="95"/>
      <c r="B149" s="97"/>
      <c r="C149" s="97"/>
      <c r="D149" s="222"/>
      <c r="E149" s="191"/>
      <c r="F149" s="120" t="e">
        <f>E149/E154</f>
        <v>#DIV/0!</v>
      </c>
      <c r="G149" s="496"/>
      <c r="H149" s="497"/>
    </row>
    <row r="150" spans="1:8" x14ac:dyDescent="0.35">
      <c r="A150" s="95"/>
      <c r="B150" s="97"/>
      <c r="C150" s="97"/>
      <c r="D150" s="222"/>
      <c r="E150" s="191"/>
      <c r="F150" s="120" t="e">
        <f>E150/E154</f>
        <v>#DIV/0!</v>
      </c>
      <c r="G150" s="496"/>
      <c r="H150" s="497"/>
    </row>
    <row r="151" spans="1:8" x14ac:dyDescent="0.35">
      <c r="A151" s="95"/>
      <c r="B151" s="97"/>
      <c r="C151" s="97"/>
      <c r="D151" s="222"/>
      <c r="E151" s="191"/>
      <c r="F151" s="120" t="e">
        <f>E151/E154</f>
        <v>#DIV/0!</v>
      </c>
      <c r="G151" s="496"/>
      <c r="H151" s="497"/>
    </row>
    <row r="152" spans="1:8" x14ac:dyDescent="0.35">
      <c r="A152" s="95"/>
      <c r="B152" s="97"/>
      <c r="C152" s="97"/>
      <c r="D152" s="222"/>
      <c r="E152" s="191"/>
      <c r="F152" s="120" t="e">
        <f>E152/E154</f>
        <v>#DIV/0!</v>
      </c>
      <c r="G152" s="496"/>
      <c r="H152" s="497"/>
    </row>
    <row r="153" spans="1:8" x14ac:dyDescent="0.35">
      <c r="A153" s="95"/>
      <c r="B153" s="97"/>
      <c r="C153" s="97"/>
      <c r="D153" s="223"/>
      <c r="E153" s="224"/>
      <c r="F153" s="120" t="e">
        <f>E153/E154</f>
        <v>#DIV/0!</v>
      </c>
      <c r="G153" s="498"/>
      <c r="H153" s="499"/>
    </row>
    <row r="154" spans="1:8" x14ac:dyDescent="0.35">
      <c r="A154" s="95"/>
      <c r="B154" s="97"/>
      <c r="C154" s="225"/>
      <c r="D154" s="225" t="s">
        <v>352</v>
      </c>
      <c r="E154" s="226">
        <f>SUM(E148:E153)</f>
        <v>0</v>
      </c>
      <c r="F154" s="121"/>
      <c r="G154" s="227" t="s">
        <v>305</v>
      </c>
      <c r="H154" s="228"/>
    </row>
    <row r="155" spans="1:8" x14ac:dyDescent="0.35">
      <c r="A155" s="95"/>
      <c r="B155" s="97"/>
      <c r="C155" s="97"/>
      <c r="D155" s="97"/>
      <c r="E155" s="121"/>
      <c r="F155" s="121"/>
      <c r="G155" s="121"/>
      <c r="H155" s="209"/>
    </row>
    <row r="156" spans="1:8" x14ac:dyDescent="0.35">
      <c r="A156" s="95"/>
      <c r="B156" s="97" t="s">
        <v>494</v>
      </c>
      <c r="C156" s="97" t="s">
        <v>148</v>
      </c>
      <c r="D156" s="97"/>
      <c r="E156" s="121"/>
      <c r="F156" s="121"/>
      <c r="G156" s="121"/>
      <c r="H156" s="209"/>
    </row>
    <row r="157" spans="1:8" x14ac:dyDescent="0.35">
      <c r="A157" s="95"/>
      <c r="B157" s="97"/>
      <c r="C157" s="221" t="str">
        <f>IF(F62="Yes", "Complete Analysis", "N/A - Do Not Complete")</f>
        <v>N/A - Do Not Complete</v>
      </c>
      <c r="D157" s="222"/>
      <c r="E157" s="191"/>
      <c r="F157" s="120" t="e">
        <f>E157/E163</f>
        <v>#DIV/0!</v>
      </c>
      <c r="G157" s="496"/>
      <c r="H157" s="497"/>
    </row>
    <row r="158" spans="1:8" x14ac:dyDescent="0.35">
      <c r="A158" s="95"/>
      <c r="B158" s="97"/>
      <c r="C158" s="97"/>
      <c r="D158" s="222"/>
      <c r="E158" s="191"/>
      <c r="F158" s="120" t="e">
        <f>E158/E163</f>
        <v>#DIV/0!</v>
      </c>
      <c r="G158" s="496"/>
      <c r="H158" s="497"/>
    </row>
    <row r="159" spans="1:8" x14ac:dyDescent="0.35">
      <c r="A159" s="95"/>
      <c r="B159" s="97"/>
      <c r="C159" s="97"/>
      <c r="D159" s="222"/>
      <c r="E159" s="191"/>
      <c r="F159" s="120" t="e">
        <f>E159/E163</f>
        <v>#DIV/0!</v>
      </c>
      <c r="G159" s="496"/>
      <c r="H159" s="497"/>
    </row>
    <row r="160" spans="1:8" x14ac:dyDescent="0.35">
      <c r="A160" s="95"/>
      <c r="B160" s="97"/>
      <c r="C160" s="97"/>
      <c r="D160" s="222"/>
      <c r="E160" s="191"/>
      <c r="F160" s="120" t="e">
        <f>E160/E163</f>
        <v>#DIV/0!</v>
      </c>
      <c r="G160" s="496"/>
      <c r="H160" s="497"/>
    </row>
    <row r="161" spans="1:10" x14ac:dyDescent="0.35">
      <c r="A161" s="95"/>
      <c r="B161" s="97"/>
      <c r="C161" s="97"/>
      <c r="D161" s="222"/>
      <c r="E161" s="191"/>
      <c r="F161" s="120" t="e">
        <f>E161/E163</f>
        <v>#DIV/0!</v>
      </c>
      <c r="G161" s="496"/>
      <c r="H161" s="497"/>
    </row>
    <row r="162" spans="1:10" x14ac:dyDescent="0.35">
      <c r="A162" s="95"/>
      <c r="B162" s="97"/>
      <c r="C162" s="97"/>
      <c r="D162" s="223"/>
      <c r="E162" s="224"/>
      <c r="F162" s="120" t="e">
        <f>E162/E163</f>
        <v>#DIV/0!</v>
      </c>
      <c r="G162" s="498"/>
      <c r="H162" s="499"/>
    </row>
    <row r="163" spans="1:10" x14ac:dyDescent="0.35">
      <c r="A163" s="95"/>
      <c r="B163" s="97"/>
      <c r="C163" s="97"/>
      <c r="D163" s="225" t="s">
        <v>306</v>
      </c>
      <c r="E163" s="226">
        <f>SUM(E157:E162)</f>
        <v>0</v>
      </c>
      <c r="F163" s="121"/>
      <c r="G163" s="227" t="s">
        <v>305</v>
      </c>
      <c r="H163" s="229"/>
    </row>
    <row r="164" spans="1:10" x14ac:dyDescent="0.35">
      <c r="A164" s="95"/>
      <c r="B164" s="97"/>
      <c r="C164" s="97"/>
      <c r="D164" s="225"/>
      <c r="E164" s="196"/>
      <c r="F164" s="121"/>
      <c r="G164" s="227"/>
      <c r="H164" s="230"/>
    </row>
    <row r="165" spans="1:10" x14ac:dyDescent="0.35">
      <c r="A165" s="141"/>
      <c r="B165" s="97" t="s">
        <v>494</v>
      </c>
      <c r="C165" s="97" t="s">
        <v>495</v>
      </c>
      <c r="D165" s="97"/>
      <c r="E165" s="121"/>
      <c r="F165" s="121"/>
      <c r="G165" s="121"/>
      <c r="H165" s="209"/>
      <c r="J165" s="189"/>
    </row>
    <row r="166" spans="1:10" x14ac:dyDescent="0.35">
      <c r="A166" s="141"/>
      <c r="B166" s="97"/>
      <c r="C166" s="221" t="str">
        <f>IF(G62="Yes", "Complete Analysis", "N/A - Do Not Complete")</f>
        <v>Complete Analysis</v>
      </c>
      <c r="D166" s="222"/>
      <c r="E166" s="190">
        <v>68538064</v>
      </c>
      <c r="F166" s="120">
        <f>E166/$E$170</f>
        <v>1</v>
      </c>
      <c r="G166" s="496"/>
      <c r="H166" s="497"/>
      <c r="J166" s="189"/>
    </row>
    <row r="167" spans="1:10" x14ac:dyDescent="0.35">
      <c r="A167" s="141"/>
      <c r="B167" s="97"/>
      <c r="C167" s="97"/>
      <c r="D167" s="222"/>
      <c r="E167" s="190"/>
      <c r="F167" s="120">
        <f>E167/$E$170</f>
        <v>0</v>
      </c>
      <c r="G167" s="496"/>
      <c r="H167" s="497"/>
      <c r="J167" s="189"/>
    </row>
    <row r="168" spans="1:10" x14ac:dyDescent="0.35">
      <c r="A168" s="141"/>
      <c r="B168" s="97"/>
      <c r="C168" s="97"/>
      <c r="D168" s="231"/>
      <c r="E168" s="232"/>
      <c r="F168" s="120">
        <f>E168/$E$170</f>
        <v>0</v>
      </c>
      <c r="G168" s="233"/>
      <c r="H168" s="234"/>
    </row>
    <row r="169" spans="1:10" x14ac:dyDescent="0.35">
      <c r="A169" s="141"/>
      <c r="B169" s="97"/>
      <c r="C169" s="97"/>
      <c r="D169" s="223"/>
      <c r="E169" s="232"/>
      <c r="F169" s="120">
        <f>E169/$E$170</f>
        <v>0</v>
      </c>
      <c r="G169" s="235"/>
      <c r="H169" s="234"/>
    </row>
    <row r="170" spans="1:10" x14ac:dyDescent="0.35">
      <c r="A170" s="141"/>
      <c r="B170" s="97"/>
      <c r="C170" s="97"/>
      <c r="D170" s="225" t="s">
        <v>307</v>
      </c>
      <c r="E170" s="236">
        <f>SUM(E166:E169)</f>
        <v>68538064</v>
      </c>
      <c r="F170" s="121"/>
      <c r="G170" s="227" t="s">
        <v>305</v>
      </c>
      <c r="H170" s="229" t="s">
        <v>599</v>
      </c>
    </row>
    <row r="171" spans="1:10" x14ac:dyDescent="0.35">
      <c r="A171" s="141"/>
      <c r="B171" s="97"/>
      <c r="C171" s="97"/>
      <c r="D171" s="97"/>
      <c r="E171" s="121"/>
      <c r="F171" s="121"/>
      <c r="G171" s="121"/>
      <c r="H171" s="209"/>
    </row>
    <row r="172" spans="1:10" x14ac:dyDescent="0.35">
      <c r="A172" s="141"/>
      <c r="B172" s="97" t="s">
        <v>494</v>
      </c>
      <c r="C172" s="97" t="s">
        <v>516</v>
      </c>
      <c r="D172" s="97"/>
      <c r="E172" s="121"/>
      <c r="F172" s="121"/>
      <c r="G172" s="121"/>
      <c r="H172" s="209"/>
      <c r="J172" s="189"/>
    </row>
    <row r="173" spans="1:10" x14ac:dyDescent="0.35">
      <c r="A173" s="141"/>
      <c r="B173" s="97"/>
      <c r="C173" s="221" t="e">
        <f>IF(G83="Yes", "Complete Analysis", "N/A - Do Not Complete")</f>
        <v>#DIV/0!</v>
      </c>
      <c r="D173" s="222"/>
      <c r="E173" s="190"/>
      <c r="F173" s="120" t="e">
        <f>E173/$E$177</f>
        <v>#DIV/0!</v>
      </c>
      <c r="G173" s="496"/>
      <c r="H173" s="497"/>
      <c r="J173" s="189"/>
    </row>
    <row r="174" spans="1:10" x14ac:dyDescent="0.35">
      <c r="A174" s="141"/>
      <c r="B174" s="97"/>
      <c r="C174" s="97"/>
      <c r="D174" s="222"/>
      <c r="E174" s="190"/>
      <c r="F174" s="120" t="e">
        <f>E174/$E$177</f>
        <v>#DIV/0!</v>
      </c>
      <c r="G174" s="496"/>
      <c r="H174" s="497"/>
      <c r="J174" s="189"/>
    </row>
    <row r="175" spans="1:10" x14ac:dyDescent="0.35">
      <c r="A175" s="141"/>
      <c r="B175" s="97"/>
      <c r="C175" s="97"/>
      <c r="D175" s="231"/>
      <c r="E175" s="232"/>
      <c r="F175" s="120" t="e">
        <f>E175/$E$177</f>
        <v>#DIV/0!</v>
      </c>
      <c r="G175" s="233"/>
      <c r="H175" s="234"/>
      <c r="J175" s="189"/>
    </row>
    <row r="176" spans="1:10" x14ac:dyDescent="0.35">
      <c r="A176" s="141"/>
      <c r="B176" s="97"/>
      <c r="C176" s="97"/>
      <c r="D176" s="223"/>
      <c r="E176" s="232"/>
      <c r="F176" s="120" t="e">
        <f>E176/$E$177</f>
        <v>#DIV/0!</v>
      </c>
      <c r="G176" s="235"/>
      <c r="H176" s="234"/>
      <c r="J176" s="189"/>
    </row>
    <row r="177" spans="1:10" x14ac:dyDescent="0.35">
      <c r="A177" s="141"/>
      <c r="B177" s="97"/>
      <c r="C177" s="97"/>
      <c r="D177" s="225" t="s">
        <v>307</v>
      </c>
      <c r="E177" s="236">
        <f>SUM(E173:E176)</f>
        <v>0</v>
      </c>
      <c r="F177" s="121"/>
      <c r="G177" s="227" t="s">
        <v>305</v>
      </c>
      <c r="H177" s="229"/>
      <c r="J177" s="189"/>
    </row>
    <row r="178" spans="1:10" x14ac:dyDescent="0.35">
      <c r="A178" s="141"/>
      <c r="B178" s="97"/>
      <c r="C178" s="97"/>
      <c r="D178" s="97"/>
      <c r="E178" s="121"/>
      <c r="F178" s="121"/>
      <c r="G178" s="121"/>
      <c r="H178" s="209"/>
      <c r="J178" s="189"/>
    </row>
    <row r="179" spans="1:10" x14ac:dyDescent="0.35">
      <c r="A179" s="141"/>
      <c r="B179" s="97" t="s">
        <v>494</v>
      </c>
      <c r="C179" s="97" t="s">
        <v>517</v>
      </c>
      <c r="D179" s="97"/>
      <c r="E179" s="121"/>
      <c r="F179" s="121"/>
      <c r="G179" s="121"/>
      <c r="H179" s="209"/>
      <c r="J179" s="189"/>
    </row>
    <row r="180" spans="1:10" x14ac:dyDescent="0.35">
      <c r="A180" s="141"/>
      <c r="B180" s="97"/>
      <c r="C180" s="221" t="e">
        <f>IF(G104="Yes", "Complete Analysis", "N/A - Do Not Complete")</f>
        <v>#DIV/0!</v>
      </c>
      <c r="D180" s="222"/>
      <c r="E180" s="190"/>
      <c r="F180" s="120" t="e">
        <f>E180/$E$184</f>
        <v>#DIV/0!</v>
      </c>
      <c r="G180" s="496"/>
      <c r="H180" s="497"/>
      <c r="J180" s="189"/>
    </row>
    <row r="181" spans="1:10" x14ac:dyDescent="0.35">
      <c r="A181" s="141"/>
      <c r="B181" s="97"/>
      <c r="C181" s="97"/>
      <c r="D181" s="222"/>
      <c r="E181" s="190"/>
      <c r="F181" s="120" t="e">
        <f>E181/$E$184</f>
        <v>#DIV/0!</v>
      </c>
      <c r="G181" s="496"/>
      <c r="H181" s="497"/>
      <c r="J181" s="189"/>
    </row>
    <row r="182" spans="1:10" x14ac:dyDescent="0.35">
      <c r="A182" s="141"/>
      <c r="B182" s="97"/>
      <c r="C182" s="97"/>
      <c r="D182" s="222"/>
      <c r="E182" s="190"/>
      <c r="F182" s="120" t="e">
        <f>E182/$E$184</f>
        <v>#DIV/0!</v>
      </c>
      <c r="G182" s="496"/>
      <c r="H182" s="497"/>
      <c r="J182" s="189"/>
    </row>
    <row r="183" spans="1:10" x14ac:dyDescent="0.35">
      <c r="A183" s="141"/>
      <c r="B183" s="97"/>
      <c r="C183" s="97"/>
      <c r="D183" s="223"/>
      <c r="E183" s="232"/>
      <c r="F183" s="120" t="e">
        <f>E183/$E$184</f>
        <v>#DIV/0!</v>
      </c>
      <c r="G183" s="235"/>
      <c r="H183" s="234"/>
      <c r="J183" s="189"/>
    </row>
    <row r="184" spans="1:10" x14ac:dyDescent="0.35">
      <c r="A184" s="141"/>
      <c r="B184" s="97"/>
      <c r="C184" s="97"/>
      <c r="D184" s="225" t="s">
        <v>307</v>
      </c>
      <c r="E184" s="236">
        <f>SUM(E180:E183)</f>
        <v>0</v>
      </c>
      <c r="F184" s="121"/>
      <c r="G184" s="227" t="s">
        <v>305</v>
      </c>
      <c r="H184" s="229"/>
      <c r="J184" s="189"/>
    </row>
    <row r="185" spans="1:10" x14ac:dyDescent="0.35">
      <c r="A185" s="141"/>
      <c r="B185" s="97"/>
      <c r="C185" s="97"/>
      <c r="D185" s="97"/>
      <c r="E185" s="121"/>
      <c r="F185" s="121"/>
      <c r="G185" s="121"/>
      <c r="H185" s="209"/>
      <c r="J185" s="189"/>
    </row>
    <row r="186" spans="1:10" x14ac:dyDescent="0.35">
      <c r="A186" s="141"/>
      <c r="B186" s="97" t="s">
        <v>494</v>
      </c>
      <c r="C186" s="97" t="s">
        <v>518</v>
      </c>
      <c r="D186" s="97"/>
      <c r="E186" s="121"/>
      <c r="F186" s="121"/>
      <c r="G186" s="121"/>
      <c r="H186" s="209"/>
      <c r="J186" s="189"/>
    </row>
    <row r="187" spans="1:10" x14ac:dyDescent="0.35">
      <c r="A187" s="141"/>
      <c r="B187" s="97"/>
      <c r="C187" s="221" t="e">
        <f>IF(G125="Yes", "Complete Analysis", "N/A - Do Not Complete")</f>
        <v>#DIV/0!</v>
      </c>
      <c r="D187" s="222"/>
      <c r="E187" s="190"/>
      <c r="F187" s="120" t="e">
        <f>E187/$E$192</f>
        <v>#DIV/0!</v>
      </c>
      <c r="G187" s="496"/>
      <c r="H187" s="497"/>
      <c r="J187" s="189"/>
    </row>
    <row r="188" spans="1:10" x14ac:dyDescent="0.35">
      <c r="A188" s="141"/>
      <c r="B188" s="97"/>
      <c r="C188" s="97"/>
      <c r="D188" s="222"/>
      <c r="E188" s="190"/>
      <c r="F188" s="120" t="e">
        <f>E188/$E$192</f>
        <v>#DIV/0!</v>
      </c>
      <c r="G188" s="496"/>
      <c r="H188" s="497"/>
    </row>
    <row r="189" spans="1:10" x14ac:dyDescent="0.35">
      <c r="A189" s="141"/>
      <c r="B189" s="97"/>
      <c r="C189" s="97"/>
      <c r="D189" s="222"/>
      <c r="E189" s="190"/>
      <c r="F189" s="120" t="e">
        <f>E189/$E$192</f>
        <v>#DIV/0!</v>
      </c>
      <c r="G189" s="496"/>
      <c r="H189" s="497"/>
    </row>
    <row r="190" spans="1:10" x14ac:dyDescent="0.35">
      <c r="A190" s="141"/>
      <c r="B190" s="97"/>
      <c r="C190" s="97"/>
      <c r="D190" s="231"/>
      <c r="E190" s="232"/>
      <c r="F190" s="120" t="e">
        <f>E190/$E$192</f>
        <v>#DIV/0!</v>
      </c>
      <c r="G190" s="233"/>
      <c r="H190" s="234"/>
    </row>
    <row r="191" spans="1:10" x14ac:dyDescent="0.35">
      <c r="A191" s="141"/>
      <c r="B191" s="97"/>
      <c r="C191" s="97"/>
      <c r="D191" s="223"/>
      <c r="E191" s="232"/>
      <c r="F191" s="120" t="e">
        <f>E191/$E$192</f>
        <v>#DIV/0!</v>
      </c>
      <c r="G191" s="235"/>
      <c r="H191" s="234"/>
    </row>
    <row r="192" spans="1:10" x14ac:dyDescent="0.35">
      <c r="A192" s="141"/>
      <c r="B192" s="97"/>
      <c r="C192" s="97"/>
      <c r="D192" s="225" t="s">
        <v>307</v>
      </c>
      <c r="E192" s="236">
        <f>SUM(E187:E191)</f>
        <v>0</v>
      </c>
      <c r="F192" s="121"/>
      <c r="G192" s="227" t="s">
        <v>305</v>
      </c>
      <c r="H192" s="229"/>
    </row>
    <row r="193" spans="1:9" x14ac:dyDescent="0.35">
      <c r="A193" s="141"/>
      <c r="B193" s="97"/>
      <c r="C193" s="97"/>
      <c r="D193" s="97"/>
      <c r="E193" s="121"/>
      <c r="F193" s="121"/>
      <c r="G193" s="121"/>
      <c r="H193" s="209"/>
    </row>
    <row r="194" spans="1:9" x14ac:dyDescent="0.35">
      <c r="A194" s="141"/>
      <c r="B194" s="97" t="s">
        <v>494</v>
      </c>
      <c r="C194" s="97" t="s">
        <v>496</v>
      </c>
      <c r="D194" s="97"/>
      <c r="E194" s="121"/>
      <c r="F194" s="121"/>
      <c r="G194" s="121"/>
      <c r="H194" s="209"/>
    </row>
    <row r="195" spans="1:9" x14ac:dyDescent="0.35">
      <c r="A195" s="141"/>
      <c r="B195" s="97"/>
      <c r="C195" s="221" t="str">
        <f>IF(H62="Yes", "Complete Analysis", "N/A - Do Not Complete")</f>
        <v>N/A - Do Not Complete</v>
      </c>
      <c r="D195" s="237"/>
      <c r="E195" s="190"/>
      <c r="F195" s="120" t="e">
        <f>E195/E197</f>
        <v>#DIV/0!</v>
      </c>
      <c r="G195" s="496"/>
      <c r="H195" s="497"/>
    </row>
    <row r="196" spans="1:9" x14ac:dyDescent="0.35">
      <c r="A196" s="141"/>
      <c r="B196" s="97"/>
      <c r="C196" s="221"/>
      <c r="D196" s="223"/>
      <c r="E196" s="232"/>
      <c r="F196" s="120" t="e">
        <f>E196/E197</f>
        <v>#DIV/0!</v>
      </c>
      <c r="G196" s="498"/>
      <c r="H196" s="499"/>
    </row>
    <row r="197" spans="1:9" x14ac:dyDescent="0.35">
      <c r="A197" s="141"/>
      <c r="B197" s="97"/>
      <c r="C197" s="221"/>
      <c r="D197" s="225" t="s">
        <v>308</v>
      </c>
      <c r="E197" s="236">
        <f>SUM(E195:E196)</f>
        <v>0</v>
      </c>
      <c r="F197" s="120"/>
      <c r="G197" s="227" t="s">
        <v>305</v>
      </c>
      <c r="H197" s="238"/>
    </row>
    <row r="198" spans="1:9" ht="15" thickBot="1" x14ac:dyDescent="0.4">
      <c r="A198" s="159"/>
      <c r="B198" s="125"/>
      <c r="C198" s="239"/>
      <c r="D198" s="240"/>
      <c r="E198" s="240"/>
      <c r="F198" s="241"/>
      <c r="G198" s="126"/>
      <c r="H198" s="242"/>
    </row>
    <row r="199" spans="1:9" ht="15" thickBot="1" x14ac:dyDescent="0.4">
      <c r="A199" s="97"/>
      <c r="B199" s="97"/>
      <c r="C199" s="221"/>
      <c r="D199" s="97"/>
      <c r="E199" s="196"/>
      <c r="F199" s="121"/>
      <c r="G199" s="121"/>
      <c r="H199" s="121"/>
      <c r="I199" s="97"/>
    </row>
    <row r="200" spans="1:9" ht="16" thickBot="1" x14ac:dyDescent="0.4">
      <c r="A200" s="462" t="s">
        <v>385</v>
      </c>
      <c r="B200" s="463"/>
      <c r="C200" s="463"/>
      <c r="D200" s="463"/>
      <c r="E200" s="463"/>
      <c r="F200" s="463"/>
      <c r="G200" s="463"/>
      <c r="H200" s="464"/>
    </row>
    <row r="201" spans="1:9" x14ac:dyDescent="0.35">
      <c r="A201" s="95" t="s">
        <v>134</v>
      </c>
      <c r="B201" s="486" t="s">
        <v>335</v>
      </c>
      <c r="C201" s="486"/>
      <c r="D201" s="486"/>
      <c r="E201" s="486"/>
      <c r="F201" s="486"/>
      <c r="G201" s="486"/>
      <c r="H201" s="487"/>
    </row>
    <row r="202" spans="1:9" x14ac:dyDescent="0.35">
      <c r="A202" s="95"/>
      <c r="B202" s="488"/>
      <c r="C202" s="488"/>
      <c r="D202" s="488"/>
      <c r="E202" s="488"/>
      <c r="F202" s="488"/>
      <c r="G202" s="488"/>
      <c r="H202" s="489"/>
    </row>
    <row r="203" spans="1:9" x14ac:dyDescent="0.35">
      <c r="A203" s="141"/>
      <c r="B203" s="97"/>
      <c r="C203" s="97"/>
      <c r="D203" s="97"/>
      <c r="E203" s="97"/>
      <c r="F203" s="97"/>
      <c r="G203" s="97"/>
      <c r="H203" s="98"/>
    </row>
    <row r="204" spans="1:9" x14ac:dyDescent="0.35">
      <c r="A204" s="95"/>
      <c r="B204" s="100" t="s">
        <v>413</v>
      </c>
      <c r="C204" s="97"/>
      <c r="D204" s="476" t="s">
        <v>697</v>
      </c>
      <c r="E204" s="476"/>
      <c r="F204" s="476"/>
      <c r="G204" s="476"/>
      <c r="H204" s="477"/>
    </row>
    <row r="205" spans="1:9" x14ac:dyDescent="0.35">
      <c r="A205" s="95"/>
      <c r="B205" s="97"/>
      <c r="C205" s="182"/>
      <c r="D205" s="182"/>
      <c r="E205" s="182"/>
      <c r="F205" s="182"/>
      <c r="G205" s="182"/>
      <c r="H205" s="183"/>
    </row>
    <row r="206" spans="1:9" x14ac:dyDescent="0.35">
      <c r="A206" s="141"/>
      <c r="B206" s="97"/>
      <c r="C206" s="97"/>
      <c r="D206" s="97"/>
      <c r="E206" s="490" t="s">
        <v>290</v>
      </c>
      <c r="F206" s="490"/>
      <c r="G206" s="490"/>
      <c r="H206" s="491"/>
    </row>
    <row r="207" spans="1:9" x14ac:dyDescent="0.35">
      <c r="A207" s="141"/>
      <c r="B207" s="97"/>
      <c r="C207" s="97"/>
      <c r="D207" s="97"/>
      <c r="E207" s="103" t="s">
        <v>138</v>
      </c>
      <c r="F207" s="103" t="s">
        <v>138</v>
      </c>
      <c r="G207" s="103" t="s">
        <v>138</v>
      </c>
      <c r="H207" s="184" t="s">
        <v>138</v>
      </c>
    </row>
    <row r="208" spans="1:9" x14ac:dyDescent="0.35">
      <c r="A208" s="141"/>
      <c r="B208" s="106" t="s">
        <v>194</v>
      </c>
      <c r="C208" s="107"/>
      <c r="D208" s="108"/>
      <c r="E208" s="107" t="s">
        <v>350</v>
      </c>
      <c r="F208" s="107" t="s">
        <v>148</v>
      </c>
      <c r="G208" s="107" t="s">
        <v>285</v>
      </c>
      <c r="H208" s="185" t="s">
        <v>286</v>
      </c>
    </row>
    <row r="209" spans="1:10" ht="22" customHeight="1" x14ac:dyDescent="0.35">
      <c r="A209" s="141"/>
      <c r="B209" s="113" t="s">
        <v>287</v>
      </c>
      <c r="C209" s="103"/>
      <c r="D209" s="103"/>
      <c r="E209" s="103"/>
      <c r="F209" s="103"/>
      <c r="G209" s="103"/>
      <c r="H209" s="184"/>
    </row>
    <row r="210" spans="1:10" x14ac:dyDescent="0.35">
      <c r="A210" s="141"/>
      <c r="B210" s="505" t="s">
        <v>576</v>
      </c>
      <c r="C210" s="505"/>
      <c r="D210" s="505"/>
      <c r="E210" s="243"/>
      <c r="F210" s="243"/>
      <c r="G210" s="244">
        <v>12.5</v>
      </c>
      <c r="H210" s="245"/>
    </row>
    <row r="211" spans="1:10" x14ac:dyDescent="0.35">
      <c r="A211" s="141"/>
      <c r="B211" s="475"/>
      <c r="C211" s="475"/>
      <c r="D211" s="475"/>
      <c r="E211" s="246"/>
      <c r="F211" s="246"/>
      <c r="G211" s="244"/>
      <c r="H211" s="245"/>
    </row>
    <row r="212" spans="1:10" x14ac:dyDescent="0.35">
      <c r="A212" s="141"/>
      <c r="B212" s="475"/>
      <c r="C212" s="475"/>
      <c r="D212" s="475"/>
      <c r="E212" s="246"/>
      <c r="F212" s="246"/>
      <c r="G212" s="244"/>
      <c r="H212" s="245"/>
    </row>
    <row r="213" spans="1:10" x14ac:dyDescent="0.35">
      <c r="A213" s="141"/>
      <c r="B213" s="504" t="s">
        <v>153</v>
      </c>
      <c r="C213" s="504"/>
      <c r="D213" s="504"/>
      <c r="E213" s="246"/>
      <c r="F213" s="246"/>
      <c r="G213" s="244"/>
      <c r="H213" s="245"/>
    </row>
    <row r="214" spans="1:10" x14ac:dyDescent="0.35">
      <c r="A214" s="141"/>
      <c r="B214" s="475"/>
      <c r="C214" s="475"/>
      <c r="D214" s="475"/>
      <c r="E214" s="246"/>
      <c r="F214" s="246"/>
      <c r="G214" s="246"/>
      <c r="H214" s="247"/>
    </row>
    <row r="215" spans="1:10" ht="22" customHeight="1" x14ac:dyDescent="0.35">
      <c r="A215" s="141"/>
      <c r="B215" s="113" t="s">
        <v>288</v>
      </c>
      <c r="C215" s="151"/>
      <c r="D215" s="196"/>
      <c r="E215" s="196"/>
      <c r="F215" s="196"/>
      <c r="G215" s="197"/>
      <c r="H215" s="198"/>
    </row>
    <row r="216" spans="1:10" x14ac:dyDescent="0.35">
      <c r="A216" s="141"/>
      <c r="B216" s="475" t="s">
        <v>577</v>
      </c>
      <c r="C216" s="475"/>
      <c r="D216" s="475"/>
      <c r="E216" s="246"/>
      <c r="F216" s="246"/>
      <c r="G216" s="436">
        <v>12.5</v>
      </c>
      <c r="H216" s="247"/>
    </row>
    <row r="217" spans="1:10" x14ac:dyDescent="0.35">
      <c r="A217" s="141"/>
      <c r="B217" s="502"/>
      <c r="C217" s="506"/>
      <c r="D217" s="503"/>
      <c r="E217" s="246"/>
      <c r="F217" s="246"/>
      <c r="G217" s="246"/>
      <c r="H217" s="247"/>
    </row>
    <row r="218" spans="1:10" x14ac:dyDescent="0.35">
      <c r="A218" s="141"/>
      <c r="B218" s="502"/>
      <c r="C218" s="506"/>
      <c r="D218" s="503"/>
      <c r="E218" s="246"/>
      <c r="F218" s="246"/>
      <c r="G218" s="246"/>
      <c r="H218" s="247"/>
    </row>
    <row r="219" spans="1:10" x14ac:dyDescent="0.35">
      <c r="A219" s="141"/>
      <c r="B219" s="502"/>
      <c r="C219" s="506"/>
      <c r="D219" s="503"/>
      <c r="E219" s="246"/>
      <c r="F219" s="246"/>
      <c r="G219" s="246"/>
      <c r="H219" s="247"/>
    </row>
    <row r="220" spans="1:10" x14ac:dyDescent="0.35">
      <c r="A220" s="141"/>
      <c r="B220" s="478" t="s">
        <v>153</v>
      </c>
      <c r="C220" s="479"/>
      <c r="D220" s="480"/>
      <c r="E220" s="246"/>
      <c r="F220" s="246"/>
      <c r="G220" s="246"/>
      <c r="H220" s="247"/>
    </row>
    <row r="221" spans="1:10" x14ac:dyDescent="0.35">
      <c r="A221" s="141"/>
      <c r="B221" s="475"/>
      <c r="C221" s="475"/>
      <c r="D221" s="475"/>
      <c r="E221" s="246"/>
      <c r="F221" s="246"/>
      <c r="G221" s="246"/>
      <c r="H221" s="247"/>
    </row>
    <row r="222" spans="1:10" x14ac:dyDescent="0.35">
      <c r="A222" s="141"/>
      <c r="B222" s="157"/>
      <c r="C222" s="157"/>
      <c r="D222" s="157"/>
      <c r="E222" s="158"/>
      <c r="F222" s="158"/>
      <c r="G222" s="158"/>
      <c r="H222" s="248"/>
    </row>
    <row r="223" spans="1:10" x14ac:dyDescent="0.35">
      <c r="A223" s="95" t="s">
        <v>135</v>
      </c>
      <c r="B223" s="156" t="s">
        <v>336</v>
      </c>
      <c r="C223" s="157"/>
      <c r="D223" s="157"/>
      <c r="E223" s="158"/>
      <c r="F223" s="158"/>
      <c r="G223" s="158"/>
      <c r="H223" s="248"/>
      <c r="J223" s="249"/>
    </row>
    <row r="224" spans="1:10" x14ac:dyDescent="0.35">
      <c r="A224" s="141"/>
      <c r="B224" s="473"/>
      <c r="C224" s="473"/>
      <c r="D224" s="473"/>
      <c r="E224" s="473"/>
      <c r="F224" s="473"/>
      <c r="G224" s="473"/>
      <c r="H224" s="474"/>
      <c r="J224" s="189"/>
    </row>
    <row r="225" spans="1:10" x14ac:dyDescent="0.35">
      <c r="A225" s="141"/>
      <c r="B225" s="473"/>
      <c r="C225" s="473"/>
      <c r="D225" s="473"/>
      <c r="E225" s="473"/>
      <c r="F225" s="473"/>
      <c r="G225" s="473"/>
      <c r="H225" s="474"/>
      <c r="J225" s="189"/>
    </row>
    <row r="226" spans="1:10" ht="15" thickBot="1" x14ac:dyDescent="0.4">
      <c r="A226" s="159"/>
      <c r="B226" s="250"/>
      <c r="C226" s="251"/>
      <c r="D226" s="251"/>
      <c r="E226" s="251"/>
      <c r="F226" s="251"/>
      <c r="G226" s="251"/>
      <c r="H226" s="252"/>
    </row>
    <row r="227" spans="1:10" x14ac:dyDescent="0.35">
      <c r="A227" s="97"/>
      <c r="B227" s="188"/>
      <c r="C227" s="158"/>
      <c r="D227" s="158"/>
      <c r="E227" s="158"/>
      <c r="F227" s="158"/>
      <c r="G227" s="158"/>
      <c r="H227" s="152"/>
    </row>
    <row r="228" spans="1:10" x14ac:dyDescent="0.35">
      <c r="H228" s="140"/>
    </row>
  </sheetData>
  <sheetProtection algorithmName="SHA-512" hashValue="sigpZN68lwANERQhU8sYK5MLthVK5Kvz1HK90+2rxyPyZI+zjNuCTWPCGF1icKMPAAGF2S5rGlBIHdAsM0W24Q==" saltValue="tUPqQYLZhtm43ViuSfPBOw==" spinCount="100000" sheet="1" objects="1" scenarios="1" insertRows="0"/>
  <mergeCells count="101">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G150:H150"/>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96:C96"/>
    <mergeCell ref="B97:C97"/>
    <mergeCell ref="B98:C98"/>
    <mergeCell ref="B67:C67"/>
    <mergeCell ref="B68:C68"/>
    <mergeCell ref="B69:C69"/>
    <mergeCell ref="B17:E18"/>
    <mergeCell ref="B56:C56"/>
    <mergeCell ref="B55:C55"/>
    <mergeCell ref="B54:C54"/>
    <mergeCell ref="B53:C53"/>
    <mergeCell ref="B52:C52"/>
    <mergeCell ref="B49:C49"/>
    <mergeCell ref="A28:H28"/>
    <mergeCell ref="B29:H30"/>
    <mergeCell ref="D33:H33"/>
    <mergeCell ref="E37:H37"/>
    <mergeCell ref="B43:C43"/>
    <mergeCell ref="D34:H35"/>
    <mergeCell ref="B48:C48"/>
    <mergeCell ref="B47:C47"/>
    <mergeCell ref="B46:C46"/>
    <mergeCell ref="B45:C45"/>
    <mergeCell ref="B44:C44"/>
    <mergeCell ref="B51:C51"/>
  </mergeCells>
  <conditionalFormatting sqref="E43:E49 E60:E63 B147:H154 E211:E214 E51:E58 E216:E221 E81:E84 E73:E79 E102:E105 E94:E100 E123:E126 E115:E121">
    <cfRule type="expression" dxfId="247" priority="32">
      <formula>$F$11="no"</formula>
    </cfRule>
  </conditionalFormatting>
  <conditionalFormatting sqref="F43:F49 F60:F63 B156:H163 F211:F214 F51:F58 F216:F221 F81:F84 F73:F79 F102:F105 F94:F100 F123:F126 F115:F121">
    <cfRule type="expression" dxfId="246" priority="31">
      <formula>$F$13="no"</formula>
    </cfRule>
  </conditionalFormatting>
  <conditionalFormatting sqref="G43:G49 G60:G63 G211:G214 G51:G58 C165:H165 G216:G221 B166:H170 B173:H177 B179:H184 B186:H192 G81:G84 G73:G79 G102:G105 G94:G100 G123:G126 G115:G121">
    <cfRule type="expression" dxfId="245" priority="30">
      <formula>$F$15="no"</formula>
    </cfRule>
  </conditionalFormatting>
  <conditionalFormatting sqref="H43:H49 H60:H63 H214 H51:H58 B194:H197 H216:H221 H81:H84 H73:H79 H102:H105 H94:H100 H123:H126 H115:H121">
    <cfRule type="expression" dxfId="244" priority="29">
      <formula>$F$20="no"</formula>
    </cfRule>
  </conditionalFormatting>
  <conditionalFormatting sqref="E210">
    <cfRule type="expression" dxfId="243" priority="28">
      <formula>$F$11="no"</formula>
    </cfRule>
  </conditionalFormatting>
  <conditionalFormatting sqref="F210">
    <cfRule type="expression" dxfId="242" priority="27">
      <formula>$F$13="no"</formula>
    </cfRule>
  </conditionalFormatting>
  <conditionalFormatting sqref="G210">
    <cfRule type="expression" dxfId="241" priority="26">
      <formula>$F$15="no"</formula>
    </cfRule>
  </conditionalFormatting>
  <conditionalFormatting sqref="H210:H213">
    <cfRule type="expression" dxfId="240" priority="25">
      <formula>$F$20="no"</formula>
    </cfRule>
  </conditionalFormatting>
  <conditionalFormatting sqref="C172:H172">
    <cfRule type="expression" dxfId="239" priority="24">
      <formula>$F$15="no"</formula>
    </cfRule>
  </conditionalFormatting>
  <conditionalFormatting sqref="B165">
    <cfRule type="expression" dxfId="238" priority="21">
      <formula>$F$15="no"</formula>
    </cfRule>
  </conditionalFormatting>
  <conditionalFormatting sqref="B172">
    <cfRule type="expression" dxfId="237" priority="20">
      <formula>$F$15="no"</formula>
    </cfRule>
  </conditionalFormatting>
  <conditionalFormatting sqref="E66:E71">
    <cfRule type="expression" dxfId="236" priority="19">
      <formula>$F$11="no"</formula>
    </cfRule>
  </conditionalFormatting>
  <conditionalFormatting sqref="F66:F71">
    <cfRule type="expression" dxfId="235" priority="18">
      <formula>$F$13="no"</formula>
    </cfRule>
  </conditionalFormatting>
  <conditionalFormatting sqref="G66:G71">
    <cfRule type="expression" dxfId="234" priority="17">
      <formula>$F$15="no"</formula>
    </cfRule>
  </conditionalFormatting>
  <conditionalFormatting sqref="H66:H71">
    <cfRule type="expression" dxfId="233" priority="16">
      <formula>$F$20="no"</formula>
    </cfRule>
  </conditionalFormatting>
  <conditionalFormatting sqref="E87:E92">
    <cfRule type="expression" dxfId="232" priority="15">
      <formula>$F$11="no"</formula>
    </cfRule>
  </conditionalFormatting>
  <conditionalFormatting sqref="F87:F92">
    <cfRule type="expression" dxfId="231" priority="14">
      <formula>$F$13="no"</formula>
    </cfRule>
  </conditionalFormatting>
  <conditionalFormatting sqref="G87:G92">
    <cfRule type="expression" dxfId="230" priority="13">
      <formula>$F$15="no"</formula>
    </cfRule>
  </conditionalFormatting>
  <conditionalFormatting sqref="H87:H92">
    <cfRule type="expression" dxfId="229" priority="12">
      <formula>$F$20="no"</formula>
    </cfRule>
  </conditionalFormatting>
  <conditionalFormatting sqref="E108:E113">
    <cfRule type="expression" dxfId="228" priority="11">
      <formula>$F$11="no"</formula>
    </cfRule>
  </conditionalFormatting>
  <conditionalFormatting sqref="F108:F113">
    <cfRule type="expression" dxfId="227" priority="10">
      <formula>$F$13="no"</formula>
    </cfRule>
  </conditionalFormatting>
  <conditionalFormatting sqref="G108:G113">
    <cfRule type="expression" dxfId="226" priority="9">
      <formula>$F$15="no"</formula>
    </cfRule>
  </conditionalFormatting>
  <conditionalFormatting sqref="H108:H113">
    <cfRule type="expression" dxfId="225" priority="8">
      <formula>$F$20="no"</formula>
    </cfRule>
  </conditionalFormatting>
  <conditionalFormatting sqref="A64:H126 A172:H192">
    <cfRule type="expression" dxfId="224" priority="7">
      <formula>$F$17="no"</formula>
    </cfRule>
  </conditionalFormatting>
  <conditionalFormatting sqref="C165">
    <cfRule type="expression" dxfId="223" priority="5">
      <formula>$F$17="no"</formula>
    </cfRule>
  </conditionalFormatting>
  <conditionalFormatting sqref="A28:H226">
    <cfRule type="expression" dxfId="222" priority="3">
      <formula>AND($F$11="no",$F$13="no",$F$15="no",$F$20="no")</formula>
    </cfRule>
  </conditionalFormatting>
  <conditionalFormatting sqref="C194">
    <cfRule type="expression" dxfId="221" priority="2">
      <formula>$F$17="no"</formula>
    </cfRule>
  </conditionalFormatting>
  <conditionalFormatting sqref="A41">
    <cfRule type="expression" dxfId="220" priority="1">
      <formula>$F$17="no"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F11 F13 F15 F20 F17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K236"/>
  <sheetViews>
    <sheetView showGridLines="0" zoomScaleNormal="100" workbookViewId="0"/>
  </sheetViews>
  <sheetFormatPr defaultColWidth="9.1796875" defaultRowHeight="14.5" x14ac:dyDescent="0.35"/>
  <cols>
    <col min="1" max="1" width="3" style="64" customWidth="1"/>
    <col min="2" max="2" width="14.1796875" style="64" customWidth="1"/>
    <col min="3" max="3" width="42.453125" style="64" customWidth="1"/>
    <col min="4" max="7" width="17.26953125" style="64" customWidth="1"/>
    <col min="8" max="8" width="22.54296875" style="64" customWidth="1"/>
    <col min="9" max="9" width="2.5429687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468</v>
      </c>
    </row>
    <row r="5" spans="1:8" x14ac:dyDescent="0.35">
      <c r="A5" s="70" t="s">
        <v>0</v>
      </c>
      <c r="C5" s="71" t="str">
        <f>'Cover and Instructions'!$D$4</f>
        <v>Peach State Health Plan</v>
      </c>
      <c r="D5" s="71"/>
      <c r="E5" s="71"/>
      <c r="F5" s="71"/>
      <c r="G5" s="71"/>
    </row>
    <row r="6" spans="1:8" x14ac:dyDescent="0.35">
      <c r="A6" s="70" t="s">
        <v>515</v>
      </c>
      <c r="C6" s="71" t="str">
        <f>'Cover and Instructions'!D5</f>
        <v>Title XIX Adults</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6"/>
      <c r="C9" s="166"/>
      <c r="D9" s="166"/>
      <c r="E9" s="166"/>
      <c r="F9" s="166"/>
      <c r="G9" s="166"/>
      <c r="H9" s="167"/>
    </row>
    <row r="10" spans="1:8" x14ac:dyDescent="0.35">
      <c r="A10" s="79"/>
      <c r="B10" s="80"/>
      <c r="C10" s="80"/>
      <c r="D10" s="80"/>
      <c r="E10" s="80"/>
      <c r="F10" s="80"/>
      <c r="G10" s="80"/>
      <c r="H10" s="81"/>
    </row>
    <row r="11" spans="1:8" x14ac:dyDescent="0.35">
      <c r="A11" s="82" t="s">
        <v>370</v>
      </c>
      <c r="B11" s="83" t="s">
        <v>386</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387</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388</v>
      </c>
      <c r="C15" s="80"/>
      <c r="D15" s="80"/>
      <c r="E15" s="80"/>
      <c r="F15" s="85" t="s">
        <v>371</v>
      </c>
      <c r="G15" s="86" t="str">
        <f>IF(F15="yes","  Complete Section 1 and Section 2","")</f>
        <v xml:space="preserve">  Complete Section 1 and Section 2</v>
      </c>
      <c r="H15" s="81"/>
    </row>
    <row r="16" spans="1:8" ht="6" customHeight="1" x14ac:dyDescent="0.35">
      <c r="A16" s="82"/>
      <c r="B16" s="83"/>
      <c r="C16" s="80"/>
      <c r="D16" s="80"/>
      <c r="E16" s="80"/>
      <c r="F16" s="80"/>
      <c r="G16" s="86"/>
      <c r="H16" s="81"/>
    </row>
    <row r="17" spans="1:10" x14ac:dyDescent="0.35">
      <c r="A17" s="82" t="s">
        <v>379</v>
      </c>
      <c r="B17" s="483" t="s">
        <v>501</v>
      </c>
      <c r="C17" s="483"/>
      <c r="D17" s="483"/>
      <c r="E17" s="483"/>
      <c r="F17" s="168" t="s">
        <v>372</v>
      </c>
      <c r="G17" s="86" t="str">
        <f>IF(F17="yes","  Report each income level in separate tiers in Section 1 and Section 2","")</f>
        <v/>
      </c>
      <c r="H17" s="81"/>
    </row>
    <row r="18" spans="1:10" x14ac:dyDescent="0.35">
      <c r="A18" s="82"/>
      <c r="B18" s="483"/>
      <c r="C18" s="483"/>
      <c r="D18" s="483"/>
      <c r="E18" s="483"/>
      <c r="F18" s="170"/>
      <c r="G18" s="86"/>
      <c r="H18" s="81"/>
    </row>
    <row r="19" spans="1:10" ht="6" customHeight="1" x14ac:dyDescent="0.35">
      <c r="A19" s="82"/>
      <c r="B19" s="83"/>
      <c r="C19" s="80"/>
      <c r="D19" s="80"/>
      <c r="E19" s="80"/>
      <c r="F19" s="80"/>
      <c r="G19" s="86"/>
      <c r="H19" s="81"/>
    </row>
    <row r="20" spans="1:10" x14ac:dyDescent="0.35">
      <c r="A20" s="82" t="s">
        <v>493</v>
      </c>
      <c r="B20" s="83" t="s">
        <v>389</v>
      </c>
      <c r="C20" s="80"/>
      <c r="D20" s="80"/>
      <c r="E20" s="80"/>
      <c r="F20" s="168" t="s">
        <v>372</v>
      </c>
      <c r="G20" s="86" t="str">
        <f>IF(F20="yes","  Complete Section 1 and Section 2","")</f>
        <v/>
      </c>
      <c r="H20" s="81"/>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9" t="s">
        <v>592</v>
      </c>
      <c r="C24" s="172"/>
      <c r="D24" s="172"/>
      <c r="E24" s="172"/>
      <c r="F24" s="173"/>
      <c r="G24" s="174"/>
      <c r="H24" s="169"/>
      <c r="J24" s="175"/>
    </row>
    <row r="25" spans="1:10" x14ac:dyDescent="0.35">
      <c r="A25" s="82"/>
      <c r="B25" s="176" t="s">
        <v>598</v>
      </c>
      <c r="C25" s="177"/>
      <c r="D25" s="177"/>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62" t="s">
        <v>391</v>
      </c>
      <c r="B28" s="463"/>
      <c r="C28" s="463"/>
      <c r="D28" s="463"/>
      <c r="E28" s="463"/>
      <c r="F28" s="463"/>
      <c r="G28" s="463"/>
      <c r="H28" s="464"/>
    </row>
    <row r="29" spans="1:10" x14ac:dyDescent="0.35">
      <c r="A29" s="95" t="s">
        <v>130</v>
      </c>
      <c r="B29" s="486" t="s">
        <v>368</v>
      </c>
      <c r="C29" s="486"/>
      <c r="D29" s="486"/>
      <c r="E29" s="486"/>
      <c r="F29" s="486"/>
      <c r="G29" s="486"/>
      <c r="H29" s="487"/>
    </row>
    <row r="30" spans="1:10" x14ac:dyDescent="0.35">
      <c r="A30" s="95"/>
      <c r="B30" s="488"/>
      <c r="C30" s="488"/>
      <c r="D30" s="488"/>
      <c r="E30" s="488"/>
      <c r="F30" s="488"/>
      <c r="G30" s="488"/>
      <c r="H30" s="489"/>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6" t="s">
        <v>696</v>
      </c>
      <c r="E33" s="476"/>
      <c r="F33" s="476"/>
      <c r="G33" s="476"/>
      <c r="H33" s="477"/>
    </row>
    <row r="34" spans="1:10" x14ac:dyDescent="0.35">
      <c r="A34" s="95"/>
      <c r="B34" s="100"/>
      <c r="C34" s="97"/>
      <c r="D34" s="492" t="s">
        <v>491</v>
      </c>
      <c r="E34" s="492"/>
      <c r="F34" s="492"/>
      <c r="G34" s="492"/>
      <c r="H34" s="493"/>
    </row>
    <row r="35" spans="1:10" x14ac:dyDescent="0.35">
      <c r="A35" s="95"/>
      <c r="B35" s="100"/>
      <c r="C35" s="97"/>
      <c r="D35" s="492"/>
      <c r="E35" s="492"/>
      <c r="F35" s="492"/>
      <c r="G35" s="492"/>
      <c r="H35" s="493"/>
    </row>
    <row r="36" spans="1:10" x14ac:dyDescent="0.35">
      <c r="A36" s="95"/>
      <c r="B36" s="97"/>
      <c r="C36" s="182"/>
      <c r="D36" s="182"/>
      <c r="E36" s="182"/>
      <c r="F36" s="182"/>
      <c r="G36" s="182"/>
      <c r="H36" s="183"/>
    </row>
    <row r="37" spans="1:10" ht="15" customHeight="1" x14ac:dyDescent="0.35">
      <c r="A37" s="141"/>
      <c r="B37" s="182"/>
      <c r="C37" s="182"/>
      <c r="D37" s="182"/>
      <c r="E37" s="490" t="s">
        <v>290</v>
      </c>
      <c r="F37" s="490"/>
      <c r="G37" s="490"/>
      <c r="H37" s="491"/>
    </row>
    <row r="38" spans="1:10" x14ac:dyDescent="0.35">
      <c r="A38" s="141"/>
      <c r="B38" s="97"/>
      <c r="C38" s="97"/>
      <c r="D38" s="97"/>
      <c r="E38" s="103" t="s">
        <v>158</v>
      </c>
      <c r="F38" s="103" t="s">
        <v>158</v>
      </c>
      <c r="G38" s="103" t="s">
        <v>158</v>
      </c>
      <c r="H38" s="184" t="s">
        <v>158</v>
      </c>
    </row>
    <row r="39" spans="1:10" x14ac:dyDescent="0.35">
      <c r="A39" s="141"/>
      <c r="B39" s="103"/>
      <c r="C39" s="103"/>
      <c r="D39" s="103" t="s">
        <v>164</v>
      </c>
      <c r="E39" s="103" t="s">
        <v>161</v>
      </c>
      <c r="F39" s="103" t="s">
        <v>161</v>
      </c>
      <c r="G39" s="103" t="s">
        <v>161</v>
      </c>
      <c r="H39" s="184" t="s">
        <v>161</v>
      </c>
      <c r="J39" s="253"/>
    </row>
    <row r="40" spans="1:10" x14ac:dyDescent="0.35">
      <c r="A40" s="141"/>
      <c r="B40" s="106" t="s">
        <v>191</v>
      </c>
      <c r="C40" s="107"/>
      <c r="D40" s="107" t="s">
        <v>158</v>
      </c>
      <c r="E40" s="107" t="s">
        <v>350</v>
      </c>
      <c r="F40" s="107" t="s">
        <v>148</v>
      </c>
      <c r="G40" s="107" t="s">
        <v>285</v>
      </c>
      <c r="H40" s="185" t="s">
        <v>286</v>
      </c>
      <c r="J40" s="254"/>
    </row>
    <row r="41" spans="1:10" x14ac:dyDescent="0.35">
      <c r="A41" s="187" t="s">
        <v>462</v>
      </c>
      <c r="B41" s="188"/>
      <c r="C41" s="103"/>
      <c r="D41" s="103"/>
      <c r="E41" s="103"/>
      <c r="F41" s="103"/>
      <c r="G41" s="103"/>
      <c r="H41" s="184"/>
      <c r="J41" s="254"/>
    </row>
    <row r="42" spans="1:10" ht="22" customHeight="1" x14ac:dyDescent="0.35">
      <c r="A42" s="141"/>
      <c r="B42" s="113" t="s">
        <v>287</v>
      </c>
      <c r="C42" s="103"/>
      <c r="D42" s="103"/>
      <c r="E42" s="103"/>
      <c r="F42" s="103"/>
      <c r="G42" s="103"/>
      <c r="H42" s="184"/>
    </row>
    <row r="43" spans="1:10" ht="15" customHeight="1" x14ac:dyDescent="0.35">
      <c r="A43" s="141"/>
      <c r="B43" s="505"/>
      <c r="C43" s="505"/>
      <c r="D43" s="505"/>
      <c r="E43" s="191"/>
      <c r="F43" s="191"/>
      <c r="G43" s="192"/>
      <c r="H43" s="193"/>
    </row>
    <row r="44" spans="1:10" ht="15" customHeight="1" x14ac:dyDescent="0.35">
      <c r="A44" s="141"/>
      <c r="B44" s="475"/>
      <c r="C44" s="475"/>
      <c r="D44" s="475"/>
      <c r="E44" s="191"/>
      <c r="F44" s="191"/>
      <c r="G44" s="192"/>
      <c r="H44" s="193"/>
    </row>
    <row r="45" spans="1:10" ht="15" customHeight="1" x14ac:dyDescent="0.35">
      <c r="A45" s="141"/>
      <c r="B45" s="475"/>
      <c r="C45" s="475"/>
      <c r="D45" s="475"/>
      <c r="E45" s="191"/>
      <c r="F45" s="191"/>
      <c r="G45" s="192"/>
      <c r="H45" s="193"/>
    </row>
    <row r="46" spans="1:10" ht="15" customHeight="1" x14ac:dyDescent="0.35">
      <c r="A46" s="141"/>
      <c r="B46" s="475"/>
      <c r="C46" s="475"/>
      <c r="D46" s="475"/>
      <c r="E46" s="191"/>
      <c r="F46" s="191"/>
      <c r="G46" s="192"/>
      <c r="H46" s="193"/>
    </row>
    <row r="47" spans="1:10" ht="15" customHeight="1" x14ac:dyDescent="0.35">
      <c r="A47" s="141"/>
      <c r="B47" s="443" t="s">
        <v>593</v>
      </c>
      <c r="C47" s="444"/>
      <c r="D47" s="440">
        <v>60745079.210000001</v>
      </c>
      <c r="E47" s="191"/>
      <c r="F47" s="191"/>
      <c r="G47" s="192">
        <v>36507793</v>
      </c>
      <c r="H47" s="193"/>
    </row>
    <row r="48" spans="1:10" ht="15" customHeight="1" x14ac:dyDescent="0.35">
      <c r="A48" s="141"/>
      <c r="B48" s="443" t="s">
        <v>594</v>
      </c>
      <c r="C48" s="444"/>
      <c r="D48" s="440">
        <v>56563014.140000001</v>
      </c>
      <c r="E48" s="191"/>
      <c r="F48" s="191"/>
      <c r="G48" s="192">
        <v>39594109.899999999</v>
      </c>
      <c r="H48" s="193"/>
    </row>
    <row r="49" spans="1:10" ht="15" customHeight="1" x14ac:dyDescent="0.35">
      <c r="A49" s="141"/>
      <c r="B49" s="478" t="s">
        <v>595</v>
      </c>
      <c r="C49" s="480"/>
      <c r="D49" s="190">
        <v>77099523.609999999</v>
      </c>
      <c r="E49" s="191"/>
      <c r="F49" s="191"/>
      <c r="G49" s="192">
        <v>50885685.579999998</v>
      </c>
      <c r="H49" s="193"/>
    </row>
    <row r="50" spans="1:10" x14ac:dyDescent="0.35">
      <c r="A50" s="141"/>
      <c r="B50" s="478" t="s">
        <v>596</v>
      </c>
      <c r="C50" s="480"/>
      <c r="D50" s="191">
        <v>39227303.07</v>
      </c>
      <c r="E50" s="191"/>
      <c r="F50" s="191"/>
      <c r="G50" s="194">
        <v>28243658.210000001</v>
      </c>
      <c r="H50" s="195"/>
    </row>
    <row r="51" spans="1:10" ht="22" customHeight="1" x14ac:dyDescent="0.35">
      <c r="A51" s="141"/>
      <c r="B51" s="113" t="s">
        <v>288</v>
      </c>
      <c r="C51" s="151"/>
      <c r="D51" s="196"/>
      <c r="E51" s="196"/>
      <c r="F51" s="196"/>
      <c r="G51" s="197"/>
      <c r="H51" s="198"/>
      <c r="J51" s="254"/>
    </row>
    <row r="52" spans="1:10" x14ac:dyDescent="0.35">
      <c r="A52" s="141"/>
      <c r="B52" s="505" t="s">
        <v>593</v>
      </c>
      <c r="C52" s="505"/>
      <c r="D52" s="505"/>
      <c r="E52" s="191"/>
      <c r="F52" s="191"/>
      <c r="G52" s="194"/>
      <c r="H52" s="195"/>
    </row>
    <row r="53" spans="1:10" x14ac:dyDescent="0.35">
      <c r="A53" s="141"/>
      <c r="B53" s="475" t="s">
        <v>594</v>
      </c>
      <c r="C53" s="475"/>
      <c r="D53" s="475"/>
      <c r="E53" s="191"/>
      <c r="F53" s="191"/>
      <c r="G53" s="194"/>
      <c r="H53" s="195"/>
    </row>
    <row r="54" spans="1:10" x14ac:dyDescent="0.35">
      <c r="A54" s="141"/>
      <c r="B54" s="475" t="s">
        <v>595</v>
      </c>
      <c r="C54" s="475"/>
      <c r="D54" s="475"/>
      <c r="E54" s="191"/>
      <c r="F54" s="191"/>
      <c r="G54" s="194"/>
      <c r="H54" s="195"/>
    </row>
    <row r="55" spans="1:10" x14ac:dyDescent="0.35">
      <c r="A55" s="141"/>
      <c r="B55" s="475" t="s">
        <v>596</v>
      </c>
      <c r="C55" s="475"/>
      <c r="D55" s="475"/>
      <c r="E55" s="191"/>
      <c r="F55" s="191"/>
      <c r="G55" s="194"/>
      <c r="H55" s="195"/>
    </row>
    <row r="56" spans="1:10" x14ac:dyDescent="0.35">
      <c r="A56" s="141"/>
      <c r="B56" s="478" t="s">
        <v>593</v>
      </c>
      <c r="C56" s="480"/>
      <c r="D56" s="191">
        <v>965859.47</v>
      </c>
      <c r="E56" s="191"/>
      <c r="F56" s="191"/>
      <c r="G56" s="194">
        <v>666443.04</v>
      </c>
      <c r="H56" s="195"/>
    </row>
    <row r="57" spans="1:10" x14ac:dyDescent="0.35">
      <c r="A57" s="141"/>
      <c r="B57" s="441" t="s">
        <v>594</v>
      </c>
      <c r="C57" s="442"/>
      <c r="D57" s="191">
        <v>1301810.5900000001</v>
      </c>
      <c r="E57" s="191"/>
      <c r="F57" s="191"/>
      <c r="G57" s="194">
        <v>937303.62699999998</v>
      </c>
      <c r="H57" s="195"/>
    </row>
    <row r="58" spans="1:10" x14ac:dyDescent="0.35">
      <c r="A58" s="141"/>
      <c r="B58" s="441" t="s">
        <v>595</v>
      </c>
      <c r="C58" s="442"/>
      <c r="D58" s="191">
        <v>1049847.25</v>
      </c>
      <c r="E58" s="191"/>
      <c r="F58" s="191"/>
      <c r="G58" s="194">
        <v>734893.07</v>
      </c>
      <c r="H58" s="195"/>
    </row>
    <row r="59" spans="1:10" x14ac:dyDescent="0.35">
      <c r="A59" s="141"/>
      <c r="B59" s="475" t="s">
        <v>596</v>
      </c>
      <c r="C59" s="475"/>
      <c r="D59" s="191">
        <v>881871.69</v>
      </c>
      <c r="E59" s="191"/>
      <c r="F59" s="191"/>
      <c r="G59" s="194">
        <v>645618.26</v>
      </c>
      <c r="H59" s="195"/>
    </row>
    <row r="60" spans="1:10" x14ac:dyDescent="0.35">
      <c r="A60" s="141"/>
      <c r="B60" s="199"/>
      <c r="C60" s="158"/>
      <c r="D60" s="200">
        <f>SUM(D43:D59)</f>
        <v>237834309.02999997</v>
      </c>
      <c r="E60" s="201">
        <f>SUM(E43:E59)</f>
        <v>0</v>
      </c>
      <c r="F60" s="201">
        <f>SUM(F43:F59)</f>
        <v>0</v>
      </c>
      <c r="G60" s="200">
        <f>SUM(G43:G59)</f>
        <v>158215504.68699998</v>
      </c>
      <c r="H60" s="202">
        <f>SUM(H43:H59)</f>
        <v>0</v>
      </c>
    </row>
    <row r="61" spans="1:10" x14ac:dyDescent="0.35">
      <c r="A61" s="95" t="s">
        <v>131</v>
      </c>
      <c r="B61" s="100" t="s">
        <v>297</v>
      </c>
      <c r="C61" s="158"/>
      <c r="D61" s="203"/>
      <c r="E61" s="203"/>
      <c r="F61" s="203"/>
      <c r="G61" s="197"/>
      <c r="H61" s="198"/>
    </row>
    <row r="62" spans="1:10" x14ac:dyDescent="0.35">
      <c r="A62" s="141"/>
      <c r="B62" s="97"/>
      <c r="C62" s="97" t="s">
        <v>283</v>
      </c>
      <c r="D62" s="200">
        <f>D60</f>
        <v>237834309.02999997</v>
      </c>
      <c r="E62" s="201">
        <f t="shared" ref="E62:H62" si="0">E60</f>
        <v>0</v>
      </c>
      <c r="F62" s="201">
        <f t="shared" si="0"/>
        <v>0</v>
      </c>
      <c r="G62" s="200">
        <f t="shared" si="0"/>
        <v>158215504.68699998</v>
      </c>
      <c r="H62" s="206">
        <f t="shared" si="0"/>
        <v>0</v>
      </c>
    </row>
    <row r="63" spans="1:10" x14ac:dyDescent="0.35">
      <c r="A63" s="141"/>
      <c r="B63" s="97"/>
      <c r="C63" s="97" t="s">
        <v>284</v>
      </c>
      <c r="D63" s="97"/>
      <c r="E63" s="120">
        <f>E62/D62</f>
        <v>0</v>
      </c>
      <c r="F63" s="120">
        <f>F62/D62</f>
        <v>0</v>
      </c>
      <c r="G63" s="120">
        <f>G62/D62</f>
        <v>0.66523415117136431</v>
      </c>
      <c r="H63" s="207">
        <f>H62/D62</f>
        <v>0</v>
      </c>
    </row>
    <row r="64" spans="1:10" x14ac:dyDescent="0.35">
      <c r="A64" s="141"/>
      <c r="B64" s="97"/>
      <c r="C64" s="208" t="s">
        <v>298</v>
      </c>
      <c r="D64" s="97"/>
      <c r="E64" s="121" t="str">
        <f>IF(E63&gt;=(2/3),"Yes","No")</f>
        <v>No</v>
      </c>
      <c r="F64" s="121" t="str">
        <f>IF(F63&gt;=(2/3),"Yes","No")</f>
        <v>No</v>
      </c>
      <c r="G64" s="121" t="str">
        <f>IF(G63&gt;=(2/3),"Yes","No")</f>
        <v>No</v>
      </c>
      <c r="H64" s="209" t="str">
        <f>IF(H63&gt;=(2/3),"Yes","No")</f>
        <v>No</v>
      </c>
    </row>
    <row r="65" spans="1:10" x14ac:dyDescent="0.35">
      <c r="A65" s="141"/>
      <c r="B65" s="108"/>
      <c r="C65" s="108"/>
      <c r="D65" s="108"/>
      <c r="E65" s="210" t="str">
        <f>IF(E64="No", "Note A", "Note B")</f>
        <v>Note A</v>
      </c>
      <c r="F65" s="210" t="str">
        <f>IF(F64="No", "Note A", "Note B")</f>
        <v>Note A</v>
      </c>
      <c r="G65" s="210" t="str">
        <f>IF(G64="No", "Note A", "Note B")</f>
        <v>Note A</v>
      </c>
      <c r="H65" s="211" t="str">
        <f>IF(H64="No", "Note A", "Note B")</f>
        <v>Note A</v>
      </c>
    </row>
    <row r="66" spans="1:10" x14ac:dyDescent="0.35">
      <c r="A66" s="187" t="s">
        <v>463</v>
      </c>
      <c r="B66" s="97"/>
      <c r="C66" s="97"/>
      <c r="D66" s="212"/>
      <c r="E66" s="212"/>
      <c r="F66" s="212"/>
      <c r="G66" s="212"/>
      <c r="H66" s="98"/>
    </row>
    <row r="67" spans="1:10" x14ac:dyDescent="0.35">
      <c r="A67" s="141"/>
      <c r="B67" s="113" t="s">
        <v>287</v>
      </c>
      <c r="C67" s="103"/>
      <c r="D67" s="103"/>
      <c r="E67" s="103"/>
      <c r="F67" s="103"/>
      <c r="G67" s="103"/>
      <c r="H67" s="184"/>
      <c r="J67" s="189"/>
    </row>
    <row r="68" spans="1:10" x14ac:dyDescent="0.35">
      <c r="A68" s="141"/>
      <c r="B68" s="475"/>
      <c r="C68" s="475"/>
      <c r="D68" s="190"/>
      <c r="E68" s="191"/>
      <c r="F68" s="191"/>
      <c r="G68" s="192"/>
      <c r="H68" s="193"/>
      <c r="J68" s="175"/>
    </row>
    <row r="69" spans="1:10" x14ac:dyDescent="0.35">
      <c r="A69" s="141"/>
      <c r="B69" s="502"/>
      <c r="C69" s="503"/>
      <c r="D69" s="190"/>
      <c r="E69" s="191"/>
      <c r="F69" s="191"/>
      <c r="G69" s="192"/>
      <c r="H69" s="193"/>
      <c r="J69" s="175"/>
    </row>
    <row r="70" spans="1:10" x14ac:dyDescent="0.35">
      <c r="A70" s="141"/>
      <c r="B70" s="502"/>
      <c r="C70" s="503"/>
      <c r="D70" s="190"/>
      <c r="E70" s="191"/>
      <c r="F70" s="191"/>
      <c r="G70" s="192"/>
      <c r="H70" s="193"/>
      <c r="J70" s="175"/>
    </row>
    <row r="71" spans="1:10" x14ac:dyDescent="0.35">
      <c r="A71" s="141"/>
      <c r="B71" s="502"/>
      <c r="C71" s="503"/>
      <c r="D71" s="190"/>
      <c r="E71" s="191"/>
      <c r="F71" s="191"/>
      <c r="G71" s="192"/>
      <c r="H71" s="193"/>
      <c r="J71" s="175"/>
    </row>
    <row r="72" spans="1:10" x14ac:dyDescent="0.35">
      <c r="A72" s="141"/>
      <c r="B72" s="478" t="s">
        <v>153</v>
      </c>
      <c r="C72" s="480"/>
      <c r="D72" s="190"/>
      <c r="E72" s="191"/>
      <c r="F72" s="191"/>
      <c r="G72" s="192"/>
      <c r="H72" s="193"/>
      <c r="J72" s="175"/>
    </row>
    <row r="73" spans="1:10" x14ac:dyDescent="0.35">
      <c r="A73" s="141"/>
      <c r="B73" s="475"/>
      <c r="C73" s="475"/>
      <c r="D73" s="191"/>
      <c r="E73" s="191"/>
      <c r="F73" s="191"/>
      <c r="G73" s="194"/>
      <c r="H73" s="195"/>
    </row>
    <row r="74" spans="1:10" x14ac:dyDescent="0.35">
      <c r="A74" s="141"/>
      <c r="B74" s="113" t="s">
        <v>288</v>
      </c>
      <c r="C74" s="151"/>
      <c r="D74" s="196"/>
      <c r="E74" s="196"/>
      <c r="F74" s="196"/>
      <c r="G74" s="197"/>
      <c r="H74" s="198"/>
    </row>
    <row r="75" spans="1:10" x14ac:dyDescent="0.35">
      <c r="A75" s="141"/>
      <c r="B75" s="475"/>
      <c r="C75" s="475"/>
      <c r="D75" s="191"/>
      <c r="E75" s="191"/>
      <c r="F75" s="191"/>
      <c r="G75" s="194"/>
      <c r="H75" s="195"/>
    </row>
    <row r="76" spans="1:10" x14ac:dyDescent="0.35">
      <c r="A76" s="141"/>
      <c r="B76" s="502"/>
      <c r="C76" s="503"/>
      <c r="D76" s="191"/>
      <c r="E76" s="191"/>
      <c r="F76" s="191"/>
      <c r="G76" s="194"/>
      <c r="H76" s="195"/>
    </row>
    <row r="77" spans="1:10" x14ac:dyDescent="0.35">
      <c r="A77" s="141"/>
      <c r="B77" s="502"/>
      <c r="C77" s="503"/>
      <c r="D77" s="191"/>
      <c r="E77" s="191"/>
      <c r="F77" s="191"/>
      <c r="G77" s="194"/>
      <c r="H77" s="195"/>
    </row>
    <row r="78" spans="1:10" x14ac:dyDescent="0.35">
      <c r="A78" s="141"/>
      <c r="B78" s="502"/>
      <c r="C78" s="503"/>
      <c r="D78" s="191"/>
      <c r="E78" s="191"/>
      <c r="F78" s="191"/>
      <c r="G78" s="194"/>
      <c r="H78" s="195"/>
    </row>
    <row r="79" spans="1:10" x14ac:dyDescent="0.35">
      <c r="A79" s="141"/>
      <c r="B79" s="478" t="s">
        <v>153</v>
      </c>
      <c r="C79" s="480"/>
      <c r="D79" s="191"/>
      <c r="E79" s="191"/>
      <c r="F79" s="191"/>
      <c r="G79" s="194"/>
      <c r="H79" s="195"/>
    </row>
    <row r="80" spans="1:10" x14ac:dyDescent="0.35">
      <c r="A80" s="141"/>
      <c r="B80" s="475"/>
      <c r="C80" s="475"/>
      <c r="D80" s="191"/>
      <c r="E80" s="191"/>
      <c r="F80" s="191"/>
      <c r="G80" s="194"/>
      <c r="H80" s="195"/>
    </row>
    <row r="81" spans="1:10" x14ac:dyDescent="0.35">
      <c r="A81" s="141"/>
      <c r="B81" s="199"/>
      <c r="C81" s="158"/>
      <c r="D81" s="200">
        <f>SUM(D68:D80)</f>
        <v>0</v>
      </c>
      <c r="E81" s="201">
        <f>SUM(E68:E80)</f>
        <v>0</v>
      </c>
      <c r="F81" s="201">
        <f>SUM(F68:F80)</f>
        <v>0</v>
      </c>
      <c r="G81" s="200">
        <f>SUM(G68:G80)</f>
        <v>0</v>
      </c>
      <c r="H81" s="202">
        <f>SUM(H68:H80)</f>
        <v>0</v>
      </c>
    </row>
    <row r="82" spans="1:10" x14ac:dyDescent="0.35">
      <c r="A82" s="95" t="s">
        <v>131</v>
      </c>
      <c r="B82" s="100" t="s">
        <v>297</v>
      </c>
      <c r="C82" s="158"/>
      <c r="D82" s="203"/>
      <c r="E82" s="203"/>
      <c r="F82" s="203"/>
      <c r="G82" s="197"/>
      <c r="H82" s="198"/>
    </row>
    <row r="83" spans="1:10" x14ac:dyDescent="0.35">
      <c r="A83" s="141"/>
      <c r="B83" s="97"/>
      <c r="C83" s="97" t="s">
        <v>283</v>
      </c>
      <c r="D83" s="200">
        <f>D81</f>
        <v>0</v>
      </c>
      <c r="E83" s="201">
        <f t="shared" ref="E83:H83" si="1">E81</f>
        <v>0</v>
      </c>
      <c r="F83" s="201">
        <f t="shared" si="1"/>
        <v>0</v>
      </c>
      <c r="G83" s="200">
        <f t="shared" si="1"/>
        <v>0</v>
      </c>
      <c r="H83" s="206">
        <f t="shared" si="1"/>
        <v>0</v>
      </c>
    </row>
    <row r="84" spans="1:10" x14ac:dyDescent="0.35">
      <c r="A84" s="141"/>
      <c r="B84" s="97"/>
      <c r="C84" s="97" t="s">
        <v>284</v>
      </c>
      <c r="D84" s="97"/>
      <c r="E84" s="120" t="e">
        <f>E83/D83</f>
        <v>#DIV/0!</v>
      </c>
      <c r="F84" s="120" t="e">
        <f>F83/D83</f>
        <v>#DIV/0!</v>
      </c>
      <c r="G84" s="120" t="e">
        <f>G83/D83</f>
        <v>#DIV/0!</v>
      </c>
      <c r="H84" s="207" t="e">
        <f>H83/D83</f>
        <v>#DIV/0!</v>
      </c>
    </row>
    <row r="85" spans="1:10" x14ac:dyDescent="0.35">
      <c r="A85" s="141"/>
      <c r="B85" s="97"/>
      <c r="C85" s="208" t="s">
        <v>298</v>
      </c>
      <c r="D85" s="97"/>
      <c r="E85" s="121" t="e">
        <f>IF(E84&gt;=(2/3),"Yes","No")</f>
        <v>#DIV/0!</v>
      </c>
      <c r="F85" s="121" t="e">
        <f>IF(F84&gt;=(2/3),"Yes","No")</f>
        <v>#DIV/0!</v>
      </c>
      <c r="G85" s="121" t="e">
        <f>IF(G84&gt;=(2/3),"Yes","No")</f>
        <v>#DIV/0!</v>
      </c>
      <c r="H85" s="209" t="e">
        <f>IF(H84&gt;=(2/3),"Yes","No")</f>
        <v>#DIV/0!</v>
      </c>
    </row>
    <row r="86" spans="1:10" x14ac:dyDescent="0.35">
      <c r="A86" s="141"/>
      <c r="B86" s="108"/>
      <c r="C86" s="108"/>
      <c r="D86" s="108"/>
      <c r="E86" s="210" t="e">
        <f>IF(E85="No", "Note A", "Note B")</f>
        <v>#DIV/0!</v>
      </c>
      <c r="F86" s="210" t="e">
        <f>IF(F85="No", "Note A", "Note B")</f>
        <v>#DIV/0!</v>
      </c>
      <c r="G86" s="210" t="e">
        <f>IF(G85="No", "Note A", "Note B")</f>
        <v>#DIV/0!</v>
      </c>
      <c r="H86" s="211" t="e">
        <f>IF(H85="No", "Note A", "Note B")</f>
        <v>#DIV/0!</v>
      </c>
    </row>
    <row r="87" spans="1:10" x14ac:dyDescent="0.35">
      <c r="A87" s="187" t="s">
        <v>464</v>
      </c>
      <c r="B87" s="97"/>
      <c r="C87" s="97"/>
      <c r="D87" s="212"/>
      <c r="E87" s="212"/>
      <c r="F87" s="212"/>
      <c r="G87" s="212"/>
      <c r="H87" s="98"/>
    </row>
    <row r="88" spans="1:10" x14ac:dyDescent="0.35">
      <c r="A88" s="141"/>
      <c r="B88" s="113" t="s">
        <v>287</v>
      </c>
      <c r="C88" s="103"/>
      <c r="D88" s="103"/>
      <c r="E88" s="103"/>
      <c r="F88" s="103"/>
      <c r="G88" s="103"/>
      <c r="H88" s="184"/>
    </row>
    <row r="89" spans="1:10" x14ac:dyDescent="0.35">
      <c r="A89" s="141"/>
      <c r="B89" s="475"/>
      <c r="C89" s="475"/>
      <c r="D89" s="190"/>
      <c r="E89" s="191"/>
      <c r="F89" s="191"/>
      <c r="G89" s="192"/>
      <c r="H89" s="193"/>
      <c r="J89" s="189"/>
    </row>
    <row r="90" spans="1:10" x14ac:dyDescent="0.35">
      <c r="A90" s="141"/>
      <c r="B90" s="502"/>
      <c r="C90" s="503"/>
      <c r="D90" s="190"/>
      <c r="E90" s="191"/>
      <c r="F90" s="191"/>
      <c r="G90" s="192"/>
      <c r="H90" s="193"/>
      <c r="J90" s="189"/>
    </row>
    <row r="91" spans="1:10" x14ac:dyDescent="0.35">
      <c r="A91" s="141"/>
      <c r="B91" s="502"/>
      <c r="C91" s="503"/>
      <c r="D91" s="190"/>
      <c r="E91" s="191"/>
      <c r="F91" s="191"/>
      <c r="G91" s="192"/>
      <c r="H91" s="193"/>
      <c r="J91" s="189"/>
    </row>
    <row r="92" spans="1:10" x14ac:dyDescent="0.35">
      <c r="A92" s="141"/>
      <c r="B92" s="502"/>
      <c r="C92" s="503"/>
      <c r="D92" s="190"/>
      <c r="E92" s="191"/>
      <c r="F92" s="191"/>
      <c r="G92" s="192"/>
      <c r="H92" s="193"/>
      <c r="J92" s="189"/>
    </row>
    <row r="93" spans="1:10" x14ac:dyDescent="0.35">
      <c r="A93" s="141"/>
      <c r="B93" s="478" t="s">
        <v>153</v>
      </c>
      <c r="C93" s="480"/>
      <c r="D93" s="190"/>
      <c r="E93" s="191"/>
      <c r="F93" s="191"/>
      <c r="G93" s="192"/>
      <c r="H93" s="193"/>
      <c r="J93" s="189"/>
    </row>
    <row r="94" spans="1:10" x14ac:dyDescent="0.35">
      <c r="A94" s="141"/>
      <c r="B94" s="475"/>
      <c r="C94" s="475"/>
      <c r="D94" s="191"/>
      <c r="E94" s="191"/>
      <c r="F94" s="191"/>
      <c r="G94" s="194"/>
      <c r="H94" s="195"/>
    </row>
    <row r="95" spans="1:10" x14ac:dyDescent="0.35">
      <c r="A95" s="141"/>
      <c r="B95" s="113" t="s">
        <v>288</v>
      </c>
      <c r="C95" s="151"/>
      <c r="D95" s="196"/>
      <c r="E95" s="196"/>
      <c r="F95" s="196"/>
      <c r="G95" s="197"/>
      <c r="H95" s="198"/>
    </row>
    <row r="96" spans="1:10" x14ac:dyDescent="0.35">
      <c r="A96" s="141"/>
      <c r="B96" s="475"/>
      <c r="C96" s="475"/>
      <c r="D96" s="191"/>
      <c r="E96" s="191"/>
      <c r="F96" s="191"/>
      <c r="G96" s="194"/>
      <c r="H96" s="195"/>
    </row>
    <row r="97" spans="1:10" x14ac:dyDescent="0.35">
      <c r="A97" s="141"/>
      <c r="B97" s="502"/>
      <c r="C97" s="503"/>
      <c r="D97" s="191"/>
      <c r="E97" s="191"/>
      <c r="F97" s="191"/>
      <c r="G97" s="194"/>
      <c r="H97" s="195"/>
    </row>
    <row r="98" spans="1:10" x14ac:dyDescent="0.35">
      <c r="A98" s="141"/>
      <c r="B98" s="502"/>
      <c r="C98" s="503"/>
      <c r="D98" s="191"/>
      <c r="E98" s="191"/>
      <c r="F98" s="191"/>
      <c r="G98" s="194"/>
      <c r="H98" s="195"/>
    </row>
    <row r="99" spans="1:10" x14ac:dyDescent="0.35">
      <c r="A99" s="141"/>
      <c r="B99" s="502"/>
      <c r="C99" s="503"/>
      <c r="D99" s="191"/>
      <c r="E99" s="191"/>
      <c r="F99" s="191"/>
      <c r="G99" s="194"/>
      <c r="H99" s="195"/>
    </row>
    <row r="100" spans="1:10" x14ac:dyDescent="0.35">
      <c r="A100" s="141"/>
      <c r="B100" s="478" t="s">
        <v>153</v>
      </c>
      <c r="C100" s="480"/>
      <c r="D100" s="191"/>
      <c r="E100" s="191"/>
      <c r="F100" s="191"/>
      <c r="G100" s="194"/>
      <c r="H100" s="195"/>
    </row>
    <row r="101" spans="1:10" x14ac:dyDescent="0.35">
      <c r="A101" s="141"/>
      <c r="B101" s="475"/>
      <c r="C101" s="475"/>
      <c r="D101" s="191"/>
      <c r="E101" s="191"/>
      <c r="F101" s="191"/>
      <c r="G101" s="194"/>
      <c r="H101" s="195"/>
    </row>
    <row r="102" spans="1:10" x14ac:dyDescent="0.35">
      <c r="A102" s="141"/>
      <c r="B102" s="199"/>
      <c r="C102" s="158"/>
      <c r="D102" s="200">
        <f>SUM(D89:D101)</f>
        <v>0</v>
      </c>
      <c r="E102" s="201">
        <f>SUM(E89:E101)</f>
        <v>0</v>
      </c>
      <c r="F102" s="201">
        <f>SUM(F89:F101)</f>
        <v>0</v>
      </c>
      <c r="G102" s="200">
        <f>SUM(G89:G101)</f>
        <v>0</v>
      </c>
      <c r="H102" s="202">
        <f>SUM(H89:H101)</f>
        <v>0</v>
      </c>
    </row>
    <row r="103" spans="1:10" x14ac:dyDescent="0.35">
      <c r="A103" s="95" t="s">
        <v>131</v>
      </c>
      <c r="B103" s="100" t="s">
        <v>297</v>
      </c>
      <c r="C103" s="158"/>
      <c r="D103" s="203"/>
      <c r="E103" s="203"/>
      <c r="F103" s="203"/>
      <c r="G103" s="197"/>
      <c r="H103" s="198"/>
    </row>
    <row r="104" spans="1:10" x14ac:dyDescent="0.35">
      <c r="A104" s="141"/>
      <c r="B104" s="97"/>
      <c r="C104" s="97" t="s">
        <v>283</v>
      </c>
      <c r="D104" s="200">
        <f>D102</f>
        <v>0</v>
      </c>
      <c r="E104" s="201">
        <f t="shared" ref="E104:H104" si="2">E102</f>
        <v>0</v>
      </c>
      <c r="F104" s="201">
        <f t="shared" si="2"/>
        <v>0</v>
      </c>
      <c r="G104" s="200">
        <f t="shared" si="2"/>
        <v>0</v>
      </c>
      <c r="H104" s="206">
        <f t="shared" si="2"/>
        <v>0</v>
      </c>
    </row>
    <row r="105" spans="1:10" x14ac:dyDescent="0.35">
      <c r="A105" s="141"/>
      <c r="B105" s="97"/>
      <c r="C105" s="97" t="s">
        <v>284</v>
      </c>
      <c r="D105" s="97"/>
      <c r="E105" s="120" t="e">
        <f>E104/D104</f>
        <v>#DIV/0!</v>
      </c>
      <c r="F105" s="120" t="e">
        <f>F104/D104</f>
        <v>#DIV/0!</v>
      </c>
      <c r="G105" s="120" t="e">
        <f>G104/D104</f>
        <v>#DIV/0!</v>
      </c>
      <c r="H105" s="207" t="e">
        <f>H104/D104</f>
        <v>#DIV/0!</v>
      </c>
    </row>
    <row r="106" spans="1:10" x14ac:dyDescent="0.35">
      <c r="A106" s="141"/>
      <c r="B106" s="97"/>
      <c r="C106" s="208" t="s">
        <v>298</v>
      </c>
      <c r="D106" s="97"/>
      <c r="E106" s="121" t="e">
        <f>IF(E105&gt;=(2/3),"Yes","No")</f>
        <v>#DIV/0!</v>
      </c>
      <c r="F106" s="121" t="e">
        <f>IF(F105&gt;=(2/3),"Yes","No")</f>
        <v>#DIV/0!</v>
      </c>
      <c r="G106" s="121" t="e">
        <f>IF(G105&gt;=(2/3),"Yes","No")</f>
        <v>#DIV/0!</v>
      </c>
      <c r="H106" s="209" t="e">
        <f>IF(H105&gt;=(2/3),"Yes","No")</f>
        <v>#DIV/0!</v>
      </c>
    </row>
    <row r="107" spans="1:10" x14ac:dyDescent="0.35">
      <c r="A107" s="141"/>
      <c r="B107" s="108"/>
      <c r="C107" s="108"/>
      <c r="D107" s="108"/>
      <c r="E107" s="210" t="e">
        <f>IF(E106="No", "Note A", "Note B")</f>
        <v>#DIV/0!</v>
      </c>
      <c r="F107" s="210" t="e">
        <f>IF(F106="No", "Note A", "Note B")</f>
        <v>#DIV/0!</v>
      </c>
      <c r="G107" s="210" t="e">
        <f>IF(G106="No", "Note A", "Note B")</f>
        <v>#DIV/0!</v>
      </c>
      <c r="H107" s="211" t="e">
        <f>IF(H106="No", "Note A", "Note B")</f>
        <v>#DIV/0!</v>
      </c>
    </row>
    <row r="108" spans="1:10" x14ac:dyDescent="0.35">
      <c r="A108" s="187" t="s">
        <v>465</v>
      </c>
      <c r="B108" s="97"/>
      <c r="C108" s="97"/>
      <c r="D108" s="212"/>
      <c r="E108" s="212"/>
      <c r="F108" s="212"/>
      <c r="G108" s="212"/>
      <c r="H108" s="98"/>
    </row>
    <row r="109" spans="1:10" x14ac:dyDescent="0.35">
      <c r="A109" s="141"/>
      <c r="B109" s="113" t="s">
        <v>287</v>
      </c>
      <c r="C109" s="103"/>
      <c r="D109" s="103"/>
      <c r="E109" s="103"/>
      <c r="F109" s="103"/>
      <c r="G109" s="103"/>
      <c r="H109" s="184"/>
    </row>
    <row r="110" spans="1:10" x14ac:dyDescent="0.35">
      <c r="A110" s="141"/>
      <c r="B110" s="502"/>
      <c r="C110" s="503"/>
      <c r="D110" s="190"/>
      <c r="E110" s="191"/>
      <c r="F110" s="191"/>
      <c r="G110" s="192"/>
      <c r="H110" s="193"/>
      <c r="J110" s="189"/>
    </row>
    <row r="111" spans="1:10" x14ac:dyDescent="0.35">
      <c r="A111" s="141"/>
      <c r="B111" s="502"/>
      <c r="C111" s="503"/>
      <c r="D111" s="190"/>
      <c r="E111" s="191"/>
      <c r="F111" s="191"/>
      <c r="G111" s="192"/>
      <c r="H111" s="193"/>
      <c r="J111" s="189"/>
    </row>
    <row r="112" spans="1:10" x14ac:dyDescent="0.35">
      <c r="A112" s="141"/>
      <c r="B112" s="502"/>
      <c r="C112" s="503"/>
      <c r="D112" s="190"/>
      <c r="E112" s="191"/>
      <c r="F112" s="191"/>
      <c r="G112" s="192"/>
      <c r="H112" s="193"/>
      <c r="J112" s="189"/>
    </row>
    <row r="113" spans="1:10" x14ac:dyDescent="0.35">
      <c r="A113" s="141"/>
      <c r="B113" s="502"/>
      <c r="C113" s="503"/>
      <c r="D113" s="190"/>
      <c r="E113" s="191"/>
      <c r="F113" s="191"/>
      <c r="G113" s="192"/>
      <c r="H113" s="193"/>
      <c r="J113" s="189"/>
    </row>
    <row r="114" spans="1:10" x14ac:dyDescent="0.35">
      <c r="A114" s="141"/>
      <c r="B114" s="478" t="s">
        <v>153</v>
      </c>
      <c r="C114" s="480"/>
      <c r="D114" s="190"/>
      <c r="E114" s="191"/>
      <c r="F114" s="191"/>
      <c r="G114" s="192"/>
      <c r="H114" s="193"/>
      <c r="J114" s="189"/>
    </row>
    <row r="115" spans="1:10" x14ac:dyDescent="0.35">
      <c r="A115" s="141"/>
      <c r="B115" s="475"/>
      <c r="C115" s="475"/>
      <c r="D115" s="191"/>
      <c r="E115" s="191"/>
      <c r="F115" s="191"/>
      <c r="G115" s="194"/>
      <c r="H115" s="195"/>
    </row>
    <row r="116" spans="1:10" x14ac:dyDescent="0.35">
      <c r="A116" s="141"/>
      <c r="B116" s="113" t="s">
        <v>288</v>
      </c>
      <c r="C116" s="151"/>
      <c r="D116" s="196"/>
      <c r="E116" s="196"/>
      <c r="F116" s="196"/>
      <c r="G116" s="197"/>
      <c r="H116" s="198"/>
    </row>
    <row r="117" spans="1:10" x14ac:dyDescent="0.35">
      <c r="A117" s="141"/>
      <c r="B117" s="502"/>
      <c r="C117" s="503"/>
      <c r="D117" s="191"/>
      <c r="E117" s="191"/>
      <c r="F117" s="191"/>
      <c r="G117" s="194"/>
      <c r="H117" s="195"/>
    </row>
    <row r="118" spans="1:10" x14ac:dyDescent="0.35">
      <c r="A118" s="141"/>
      <c r="B118" s="502"/>
      <c r="C118" s="503"/>
      <c r="D118" s="191"/>
      <c r="E118" s="191"/>
      <c r="F118" s="191"/>
      <c r="G118" s="194"/>
      <c r="H118" s="195"/>
    </row>
    <row r="119" spans="1:10" x14ac:dyDescent="0.35">
      <c r="A119" s="141"/>
      <c r="B119" s="502"/>
      <c r="C119" s="503"/>
      <c r="D119" s="191"/>
      <c r="E119" s="191"/>
      <c r="F119" s="191"/>
      <c r="G119" s="194"/>
      <c r="H119" s="195"/>
    </row>
    <row r="120" spans="1:10" x14ac:dyDescent="0.35">
      <c r="A120" s="141"/>
      <c r="B120" s="502"/>
      <c r="C120" s="503"/>
      <c r="D120" s="191"/>
      <c r="E120" s="191"/>
      <c r="F120" s="191"/>
      <c r="G120" s="194"/>
      <c r="H120" s="195"/>
    </row>
    <row r="121" spans="1:10" x14ac:dyDescent="0.35">
      <c r="A121" s="141"/>
      <c r="B121" s="478" t="s">
        <v>153</v>
      </c>
      <c r="C121" s="480"/>
      <c r="D121" s="191"/>
      <c r="E121" s="191"/>
      <c r="F121" s="191"/>
      <c r="G121" s="194"/>
      <c r="H121" s="195"/>
    </row>
    <row r="122" spans="1:10" x14ac:dyDescent="0.35">
      <c r="A122" s="141"/>
      <c r="B122" s="475"/>
      <c r="C122" s="475"/>
      <c r="D122" s="191"/>
      <c r="E122" s="191"/>
      <c r="F122" s="191"/>
      <c r="G122" s="194"/>
      <c r="H122" s="195"/>
    </row>
    <row r="123" spans="1:10" x14ac:dyDescent="0.35">
      <c r="A123" s="141"/>
      <c r="B123" s="199"/>
      <c r="C123" s="158"/>
      <c r="D123" s="200">
        <f>SUM(D110:D122)</f>
        <v>0</v>
      </c>
      <c r="E123" s="201">
        <f>SUM(E110:E122)</f>
        <v>0</v>
      </c>
      <c r="F123" s="201">
        <f>SUM(F110:F122)</f>
        <v>0</v>
      </c>
      <c r="G123" s="200">
        <f>SUM(G110:G122)</f>
        <v>0</v>
      </c>
      <c r="H123" s="202">
        <f>SUM(H110:H122)</f>
        <v>0</v>
      </c>
    </row>
    <row r="124" spans="1:10" x14ac:dyDescent="0.35">
      <c r="A124" s="95" t="s">
        <v>131</v>
      </c>
      <c r="B124" s="100" t="s">
        <v>297</v>
      </c>
      <c r="C124" s="158"/>
      <c r="D124" s="203"/>
      <c r="E124" s="203"/>
      <c r="F124" s="203"/>
      <c r="G124" s="197"/>
      <c r="H124" s="198"/>
    </row>
    <row r="125" spans="1:10" x14ac:dyDescent="0.35">
      <c r="A125" s="141"/>
      <c r="B125" s="97"/>
      <c r="C125" s="97" t="s">
        <v>283</v>
      </c>
      <c r="D125" s="200">
        <f>D123</f>
        <v>0</v>
      </c>
      <c r="E125" s="201">
        <f t="shared" ref="E125:H125" si="3">E123</f>
        <v>0</v>
      </c>
      <c r="F125" s="201">
        <f t="shared" si="3"/>
        <v>0</v>
      </c>
      <c r="G125" s="200">
        <f t="shared" si="3"/>
        <v>0</v>
      </c>
      <c r="H125" s="206">
        <f t="shared" si="3"/>
        <v>0</v>
      </c>
    </row>
    <row r="126" spans="1:10" x14ac:dyDescent="0.35">
      <c r="A126" s="141"/>
      <c r="B126" s="97"/>
      <c r="C126" s="97" t="s">
        <v>284</v>
      </c>
      <c r="D126" s="97"/>
      <c r="E126" s="120" t="e">
        <f>E125/D125</f>
        <v>#DIV/0!</v>
      </c>
      <c r="F126" s="120" t="e">
        <f>F125/D125</f>
        <v>#DIV/0!</v>
      </c>
      <c r="G126" s="255" t="e">
        <f>G125/D125</f>
        <v>#DIV/0!</v>
      </c>
      <c r="H126" s="207" t="e">
        <f>H125/D125</f>
        <v>#DIV/0!</v>
      </c>
    </row>
    <row r="127" spans="1:10" x14ac:dyDescent="0.35">
      <c r="A127" s="141"/>
      <c r="B127" s="97"/>
      <c r="C127" s="208" t="s">
        <v>298</v>
      </c>
      <c r="D127" s="97"/>
      <c r="E127" s="121" t="e">
        <f>IF(E126&gt;=(2/3),"Yes","No")</f>
        <v>#DIV/0!</v>
      </c>
      <c r="F127" s="121" t="e">
        <f>IF(F126&gt;=(2/3),"Yes","No")</f>
        <v>#DIV/0!</v>
      </c>
      <c r="G127" s="121" t="e">
        <f>IF(G126&gt;=(2/3),"Yes","No")</f>
        <v>#DIV/0!</v>
      </c>
      <c r="H127" s="209" t="e">
        <f>IF(H126&gt;=(2/3),"Yes","No")</f>
        <v>#DIV/0!</v>
      </c>
    </row>
    <row r="128" spans="1:10" x14ac:dyDescent="0.35">
      <c r="A128" s="141"/>
      <c r="B128" s="108"/>
      <c r="C128" s="108"/>
      <c r="D128" s="108"/>
      <c r="E128" s="210" t="e">
        <f>IF(E127="No", "Note A", "Note B")</f>
        <v>#DIV/0!</v>
      </c>
      <c r="F128" s="210" t="e">
        <f>IF(F127="No", "Note A", "Note B")</f>
        <v>#DIV/0!</v>
      </c>
      <c r="G128" s="210" t="e">
        <f>IF(G127="No", "Note A", "Note B")</f>
        <v>#DIV/0!</v>
      </c>
      <c r="H128" s="211" t="e">
        <f>IF(H127="No", "Note A", "Note B")</f>
        <v>#DIV/0!</v>
      </c>
    </row>
    <row r="129" spans="1:8" x14ac:dyDescent="0.35">
      <c r="A129" s="141"/>
      <c r="B129" s="97"/>
      <c r="C129" s="97"/>
      <c r="D129" s="212"/>
      <c r="E129" s="212"/>
      <c r="F129" s="212"/>
      <c r="G129" s="212"/>
      <c r="H129" s="98"/>
    </row>
    <row r="130" spans="1:8" ht="15" customHeight="1" x14ac:dyDescent="0.35">
      <c r="A130" s="141"/>
      <c r="B130" s="213" t="s">
        <v>291</v>
      </c>
      <c r="C130" s="199" t="s">
        <v>317</v>
      </c>
      <c r="D130" s="199"/>
      <c r="E130" s="199"/>
      <c r="F130" s="199"/>
      <c r="G130" s="199"/>
      <c r="H130" s="214"/>
    </row>
    <row r="131" spans="1:8" ht="15" customHeight="1" x14ac:dyDescent="0.35">
      <c r="A131" s="141"/>
      <c r="B131" s="213" t="s">
        <v>292</v>
      </c>
      <c r="C131" s="494" t="s">
        <v>351</v>
      </c>
      <c r="D131" s="494"/>
      <c r="E131" s="494"/>
      <c r="F131" s="494"/>
      <c r="G131" s="494"/>
      <c r="H131" s="495"/>
    </row>
    <row r="132" spans="1:8" x14ac:dyDescent="0.35">
      <c r="A132" s="141"/>
      <c r="B132" s="215"/>
      <c r="C132" s="494"/>
      <c r="D132" s="494"/>
      <c r="E132" s="494"/>
      <c r="F132" s="494"/>
      <c r="G132" s="494"/>
      <c r="H132" s="495"/>
    </row>
    <row r="133" spans="1:8" x14ac:dyDescent="0.35">
      <c r="A133" s="141"/>
      <c r="B133" s="97"/>
      <c r="C133" s="97"/>
      <c r="D133" s="97"/>
      <c r="E133" s="121"/>
      <c r="F133" s="121"/>
      <c r="G133" s="121"/>
      <c r="H133" s="209"/>
    </row>
    <row r="134" spans="1:8" x14ac:dyDescent="0.35">
      <c r="A134" s="95" t="s">
        <v>132</v>
      </c>
      <c r="B134" s="100" t="s">
        <v>293</v>
      </c>
      <c r="C134" s="97"/>
      <c r="D134" s="97"/>
      <c r="E134" s="121"/>
      <c r="F134" s="121"/>
      <c r="G134" s="121"/>
      <c r="H134" s="209"/>
    </row>
    <row r="135" spans="1:8" x14ac:dyDescent="0.35">
      <c r="A135" s="141"/>
      <c r="B135" s="488" t="s">
        <v>301</v>
      </c>
      <c r="C135" s="488"/>
      <c r="D135" s="488"/>
      <c r="E135" s="488"/>
      <c r="F135" s="488"/>
      <c r="G135" s="488"/>
      <c r="H135" s="489"/>
    </row>
    <row r="136" spans="1:8" x14ac:dyDescent="0.35">
      <c r="A136" s="95"/>
      <c r="B136" s="488"/>
      <c r="C136" s="488"/>
      <c r="D136" s="488"/>
      <c r="E136" s="488"/>
      <c r="F136" s="488"/>
      <c r="G136" s="488"/>
      <c r="H136" s="489"/>
    </row>
    <row r="137" spans="1:8" x14ac:dyDescent="0.35">
      <c r="A137" s="95"/>
      <c r="B137" s="488"/>
      <c r="C137" s="488"/>
      <c r="D137" s="488"/>
      <c r="E137" s="488"/>
      <c r="F137" s="488"/>
      <c r="G137" s="488"/>
      <c r="H137" s="489"/>
    </row>
    <row r="138" spans="1:8" x14ac:dyDescent="0.35">
      <c r="A138" s="95"/>
      <c r="B138" s="97"/>
      <c r="C138" s="97"/>
      <c r="D138" s="97"/>
      <c r="E138" s="121"/>
      <c r="F138" s="121"/>
      <c r="G138" s="121"/>
      <c r="H138" s="209"/>
    </row>
    <row r="139" spans="1:8" x14ac:dyDescent="0.35">
      <c r="A139" s="95"/>
      <c r="B139" s="488" t="s">
        <v>334</v>
      </c>
      <c r="C139" s="488"/>
      <c r="D139" s="488"/>
      <c r="E139" s="488"/>
      <c r="F139" s="488"/>
      <c r="G139" s="488"/>
      <c r="H139" s="489"/>
    </row>
    <row r="140" spans="1:8" x14ac:dyDescent="0.35">
      <c r="A140" s="95"/>
      <c r="B140" s="488"/>
      <c r="C140" s="488"/>
      <c r="D140" s="488"/>
      <c r="E140" s="488"/>
      <c r="F140" s="488"/>
      <c r="G140" s="488"/>
      <c r="H140" s="489"/>
    </row>
    <row r="141" spans="1:8" x14ac:dyDescent="0.35">
      <c r="A141" s="95"/>
      <c r="B141" s="488"/>
      <c r="C141" s="488"/>
      <c r="D141" s="488"/>
      <c r="E141" s="488"/>
      <c r="F141" s="488"/>
      <c r="G141" s="488"/>
      <c r="H141" s="489"/>
    </row>
    <row r="142" spans="1:8" x14ac:dyDescent="0.35">
      <c r="A142" s="95"/>
      <c r="B142" s="488"/>
      <c r="C142" s="488"/>
      <c r="D142" s="488"/>
      <c r="E142" s="488"/>
      <c r="F142" s="488"/>
      <c r="G142" s="488"/>
      <c r="H142" s="489"/>
    </row>
    <row r="143" spans="1:8" x14ac:dyDescent="0.35">
      <c r="A143" s="95"/>
      <c r="B143" s="488"/>
      <c r="C143" s="488"/>
      <c r="D143" s="488"/>
      <c r="E143" s="488"/>
      <c r="F143" s="488"/>
      <c r="G143" s="488"/>
      <c r="H143" s="489"/>
    </row>
    <row r="144" spans="1:8" x14ac:dyDescent="0.35">
      <c r="A144" s="95"/>
      <c r="B144" s="97"/>
      <c r="C144" s="97"/>
      <c r="D144" s="97"/>
      <c r="E144" s="121"/>
      <c r="F144" s="121"/>
      <c r="G144" s="121"/>
      <c r="H144" s="209"/>
    </row>
    <row r="145" spans="1:8" x14ac:dyDescent="0.35">
      <c r="A145" s="95"/>
      <c r="B145" s="100" t="s">
        <v>413</v>
      </c>
      <c r="C145" s="97"/>
      <c r="D145" s="476" t="s">
        <v>698</v>
      </c>
      <c r="E145" s="476"/>
      <c r="F145" s="476"/>
      <c r="G145" s="476"/>
      <c r="H145" s="477"/>
    </row>
    <row r="146" spans="1:8" x14ac:dyDescent="0.35">
      <c r="A146" s="95"/>
      <c r="B146" s="97"/>
      <c r="C146" s="97"/>
      <c r="D146" s="101"/>
      <c r="E146" s="216"/>
      <c r="F146" s="216"/>
      <c r="G146" s="216"/>
      <c r="H146" s="217"/>
    </row>
    <row r="147" spans="1:8" x14ac:dyDescent="0.35">
      <c r="A147" s="95"/>
      <c r="B147" s="97"/>
      <c r="C147" s="97"/>
      <c r="D147" s="101" t="s">
        <v>302</v>
      </c>
      <c r="E147" s="216" t="s">
        <v>295</v>
      </c>
      <c r="F147" s="216" t="s">
        <v>300</v>
      </c>
      <c r="G147" s="216"/>
      <c r="H147" s="217"/>
    </row>
    <row r="148" spans="1:8" x14ac:dyDescent="0.35">
      <c r="A148" s="95"/>
      <c r="B148" s="218" t="s">
        <v>294</v>
      </c>
      <c r="C148" s="108"/>
      <c r="D148" s="219" t="s">
        <v>303</v>
      </c>
      <c r="E148" s="220" t="s">
        <v>296</v>
      </c>
      <c r="F148" s="220" t="s">
        <v>299</v>
      </c>
      <c r="G148" s="500" t="s">
        <v>304</v>
      </c>
      <c r="H148" s="501"/>
    </row>
    <row r="149" spans="1:8" x14ac:dyDescent="0.35">
      <c r="A149" s="95"/>
      <c r="B149" s="208" t="s">
        <v>494</v>
      </c>
      <c r="C149" s="97" t="s">
        <v>350</v>
      </c>
      <c r="D149" s="97"/>
      <c r="E149" s="121"/>
      <c r="F149" s="97"/>
      <c r="G149" s="121"/>
      <c r="H149" s="209"/>
    </row>
    <row r="150" spans="1:8" x14ac:dyDescent="0.35">
      <c r="A150" s="95"/>
      <c r="B150" s="97"/>
      <c r="C150" s="221" t="str">
        <f>IF(E64="Yes", "Complete Analysis", "N/A - Do Not Complete")</f>
        <v>N/A - Do Not Complete</v>
      </c>
      <c r="D150" s="222"/>
      <c r="E150" s="191"/>
      <c r="F150" s="120" t="e">
        <f>E150/E156</f>
        <v>#DIV/0!</v>
      </c>
      <c r="G150" s="496"/>
      <c r="H150" s="497"/>
    </row>
    <row r="151" spans="1:8" x14ac:dyDescent="0.35">
      <c r="A151" s="95"/>
      <c r="B151" s="97"/>
      <c r="C151" s="97"/>
      <c r="D151" s="222"/>
      <c r="E151" s="191"/>
      <c r="F151" s="120" t="e">
        <f>E151/E156</f>
        <v>#DIV/0!</v>
      </c>
      <c r="G151" s="496"/>
      <c r="H151" s="497"/>
    </row>
    <row r="152" spans="1:8" x14ac:dyDescent="0.35">
      <c r="A152" s="95"/>
      <c r="B152" s="97"/>
      <c r="C152" s="97"/>
      <c r="D152" s="222"/>
      <c r="E152" s="191"/>
      <c r="F152" s="120" t="e">
        <f>E152/E156</f>
        <v>#DIV/0!</v>
      </c>
      <c r="G152" s="496"/>
      <c r="H152" s="497"/>
    </row>
    <row r="153" spans="1:8" x14ac:dyDescent="0.35">
      <c r="A153" s="95"/>
      <c r="B153" s="97"/>
      <c r="C153" s="97"/>
      <c r="D153" s="222"/>
      <c r="E153" s="191"/>
      <c r="F153" s="120" t="e">
        <f>E153/E156</f>
        <v>#DIV/0!</v>
      </c>
      <c r="G153" s="496"/>
      <c r="H153" s="497"/>
    </row>
    <row r="154" spans="1:8" x14ac:dyDescent="0.35">
      <c r="A154" s="95"/>
      <c r="B154" s="97"/>
      <c r="C154" s="97"/>
      <c r="D154" s="222"/>
      <c r="E154" s="191"/>
      <c r="F154" s="120" t="e">
        <f>E154/E156</f>
        <v>#DIV/0!</v>
      </c>
      <c r="G154" s="496"/>
      <c r="H154" s="497"/>
    </row>
    <row r="155" spans="1:8" x14ac:dyDescent="0.35">
      <c r="A155" s="95"/>
      <c r="B155" s="97"/>
      <c r="C155" s="97"/>
      <c r="D155" s="223"/>
      <c r="E155" s="224"/>
      <c r="F155" s="120" t="e">
        <f>E155/E156</f>
        <v>#DIV/0!</v>
      </c>
      <c r="G155" s="498"/>
      <c r="H155" s="499"/>
    </row>
    <row r="156" spans="1:8" x14ac:dyDescent="0.35">
      <c r="A156" s="95"/>
      <c r="B156" s="97"/>
      <c r="C156" s="225"/>
      <c r="D156" s="225" t="s">
        <v>352</v>
      </c>
      <c r="E156" s="226">
        <f>SUM(E150:E155)</f>
        <v>0</v>
      </c>
      <c r="F156" s="121"/>
      <c r="G156" s="227" t="s">
        <v>305</v>
      </c>
      <c r="H156" s="228"/>
    </row>
    <row r="157" spans="1:8" x14ac:dyDescent="0.35">
      <c r="A157" s="95"/>
      <c r="B157" s="97"/>
      <c r="C157" s="97"/>
      <c r="D157" s="97"/>
      <c r="E157" s="121"/>
      <c r="F157" s="121"/>
      <c r="G157" s="121"/>
      <c r="H157" s="209"/>
    </row>
    <row r="158" spans="1:8" x14ac:dyDescent="0.35">
      <c r="A158" s="95"/>
      <c r="B158" s="97" t="s">
        <v>494</v>
      </c>
      <c r="C158" s="97" t="s">
        <v>148</v>
      </c>
      <c r="D158" s="97"/>
      <c r="E158" s="121"/>
      <c r="F158" s="121"/>
      <c r="G158" s="121"/>
      <c r="H158" s="209"/>
    </row>
    <row r="159" spans="1:8" x14ac:dyDescent="0.35">
      <c r="A159" s="95"/>
      <c r="B159" s="97"/>
      <c r="C159" s="221" t="str">
        <f>IF(F64="Yes", "Complete Analysis", "N/A - Do Not Complete")</f>
        <v>N/A - Do Not Complete</v>
      </c>
      <c r="D159" s="222"/>
      <c r="E159" s="191"/>
      <c r="F159" s="120" t="e">
        <f>E159/E165</f>
        <v>#DIV/0!</v>
      </c>
      <c r="G159" s="496"/>
      <c r="H159" s="497"/>
    </row>
    <row r="160" spans="1:8" x14ac:dyDescent="0.35">
      <c r="A160" s="95"/>
      <c r="B160" s="97"/>
      <c r="C160" s="97"/>
      <c r="D160" s="222"/>
      <c r="E160" s="191"/>
      <c r="F160" s="120" t="e">
        <f>E160/E165</f>
        <v>#DIV/0!</v>
      </c>
      <c r="G160" s="496"/>
      <c r="H160" s="497"/>
    </row>
    <row r="161" spans="1:11" x14ac:dyDescent="0.35">
      <c r="A161" s="95"/>
      <c r="B161" s="97"/>
      <c r="C161" s="97"/>
      <c r="D161" s="222"/>
      <c r="E161" s="191"/>
      <c r="F161" s="120" t="e">
        <f>E161/E165</f>
        <v>#DIV/0!</v>
      </c>
      <c r="G161" s="496"/>
      <c r="H161" s="497"/>
    </row>
    <row r="162" spans="1:11" x14ac:dyDescent="0.35">
      <c r="A162" s="95"/>
      <c r="B162" s="97"/>
      <c r="C162" s="97"/>
      <c r="D162" s="222"/>
      <c r="E162" s="191"/>
      <c r="F162" s="120" t="e">
        <f>E162/E165</f>
        <v>#DIV/0!</v>
      </c>
      <c r="G162" s="496"/>
      <c r="H162" s="497"/>
    </row>
    <row r="163" spans="1:11" x14ac:dyDescent="0.35">
      <c r="A163" s="95"/>
      <c r="B163" s="97"/>
      <c r="C163" s="97"/>
      <c r="D163" s="222"/>
      <c r="E163" s="191"/>
      <c r="F163" s="120" t="e">
        <f>E163/E165</f>
        <v>#DIV/0!</v>
      </c>
      <c r="G163" s="496"/>
      <c r="H163" s="497"/>
    </row>
    <row r="164" spans="1:11" x14ac:dyDescent="0.35">
      <c r="A164" s="95"/>
      <c r="B164" s="97"/>
      <c r="C164" s="97"/>
      <c r="D164" s="223"/>
      <c r="E164" s="224"/>
      <c r="F164" s="120" t="e">
        <f>E164/E165</f>
        <v>#DIV/0!</v>
      </c>
      <c r="G164" s="498"/>
      <c r="H164" s="499"/>
    </row>
    <row r="165" spans="1:11" x14ac:dyDescent="0.35">
      <c r="A165" s="95"/>
      <c r="B165" s="97"/>
      <c r="C165" s="97"/>
      <c r="D165" s="225" t="s">
        <v>306</v>
      </c>
      <c r="E165" s="226">
        <f>SUM(E159:E164)</f>
        <v>0</v>
      </c>
      <c r="F165" s="121"/>
      <c r="G165" s="227" t="s">
        <v>305</v>
      </c>
      <c r="H165" s="229"/>
    </row>
    <row r="166" spans="1:11" x14ac:dyDescent="0.35">
      <c r="A166" s="95"/>
      <c r="B166" s="97"/>
      <c r="C166" s="97"/>
      <c r="D166" s="225"/>
      <c r="E166" s="196"/>
      <c r="F166" s="121"/>
      <c r="G166" s="227"/>
      <c r="H166" s="230"/>
    </row>
    <row r="167" spans="1:11" x14ac:dyDescent="0.35">
      <c r="A167" s="141"/>
      <c r="B167" s="97" t="s">
        <v>494</v>
      </c>
      <c r="C167" s="97" t="s">
        <v>495</v>
      </c>
      <c r="D167" s="97"/>
      <c r="E167" s="121"/>
      <c r="F167" s="121"/>
      <c r="G167" s="121"/>
      <c r="H167" s="209"/>
      <c r="I167" s="256"/>
      <c r="J167" s="189"/>
    </row>
    <row r="168" spans="1:11" x14ac:dyDescent="0.35">
      <c r="A168" s="141"/>
      <c r="B168" s="97"/>
      <c r="C168" s="221" t="str">
        <f>IF(G64="Yes", "Complete Analysis", "N/A - Do Not Complete")</f>
        <v>N/A - Do Not Complete</v>
      </c>
      <c r="D168" s="222"/>
      <c r="E168" s="190">
        <v>158215504.69</v>
      </c>
      <c r="F168" s="255">
        <f>E168/$E$172</f>
        <v>1</v>
      </c>
      <c r="G168" s="496"/>
      <c r="H168" s="497"/>
      <c r="J168" s="189"/>
    </row>
    <row r="169" spans="1:11" x14ac:dyDescent="0.35">
      <c r="A169" s="141"/>
      <c r="B169" s="97"/>
      <c r="C169" s="221"/>
      <c r="D169" s="222"/>
      <c r="E169" s="190"/>
      <c r="F169" s="255">
        <f>E169/$E$172</f>
        <v>0</v>
      </c>
      <c r="G169" s="257"/>
      <c r="H169" s="258"/>
      <c r="J169" s="189"/>
    </row>
    <row r="170" spans="1:11" x14ac:dyDescent="0.35">
      <c r="A170" s="141"/>
      <c r="B170" s="97"/>
      <c r="C170" s="97"/>
      <c r="D170" s="231"/>
      <c r="E170" s="190"/>
      <c r="F170" s="255">
        <f>E170/$E$172</f>
        <v>0</v>
      </c>
      <c r="G170" s="257"/>
      <c r="H170" s="258"/>
    </row>
    <row r="171" spans="1:11" x14ac:dyDescent="0.35">
      <c r="A171" s="141"/>
      <c r="C171" s="97"/>
      <c r="D171" s="223"/>
      <c r="E171" s="190"/>
      <c r="F171" s="255">
        <f>E171/$E$172</f>
        <v>0</v>
      </c>
      <c r="G171" s="235"/>
      <c r="H171" s="258"/>
    </row>
    <row r="172" spans="1:11" x14ac:dyDescent="0.35">
      <c r="A172" s="141"/>
      <c r="B172" s="97"/>
      <c r="C172" s="97"/>
      <c r="D172" s="225" t="s">
        <v>307</v>
      </c>
      <c r="E172" s="236">
        <f>SUM(E168:E171)</f>
        <v>158215504.69</v>
      </c>
      <c r="F172" s="121"/>
      <c r="G172" s="227" t="s">
        <v>305</v>
      </c>
      <c r="H172" s="229" t="s">
        <v>600</v>
      </c>
    </row>
    <row r="173" spans="1:11" x14ac:dyDescent="0.35">
      <c r="A173" s="141"/>
      <c r="B173" s="97"/>
      <c r="C173" s="97"/>
      <c r="D173" s="97"/>
      <c r="E173" s="121"/>
      <c r="F173" s="121"/>
      <c r="G173" s="121"/>
      <c r="H173" s="209"/>
    </row>
    <row r="174" spans="1:11" x14ac:dyDescent="0.35">
      <c r="A174" s="141"/>
      <c r="B174" s="97" t="s">
        <v>494</v>
      </c>
      <c r="C174" s="97" t="s">
        <v>516</v>
      </c>
      <c r="D174" s="97"/>
      <c r="E174" s="121"/>
      <c r="F174" s="121"/>
      <c r="G174" s="121"/>
      <c r="H174" s="209"/>
      <c r="I174" s="256"/>
      <c r="J174" s="189"/>
    </row>
    <row r="175" spans="1:11" x14ac:dyDescent="0.35">
      <c r="A175" s="141"/>
      <c r="B175" s="97"/>
      <c r="C175" s="221" t="e">
        <f>IF(G85 ="Yes", "Complete Analysis", "N/A - Do Not Complete")</f>
        <v>#DIV/0!</v>
      </c>
      <c r="D175" s="222"/>
      <c r="E175" s="190"/>
      <c r="F175" s="120" t="e">
        <f>E175/$E$181</f>
        <v>#DIV/0!</v>
      </c>
      <c r="G175" s="496"/>
      <c r="H175" s="497"/>
      <c r="J175" s="175"/>
    </row>
    <row r="176" spans="1:11" x14ac:dyDescent="0.35">
      <c r="A176" s="141"/>
      <c r="B176" s="97"/>
      <c r="C176" s="221"/>
      <c r="D176" s="222"/>
      <c r="E176" s="190"/>
      <c r="F176" s="120" t="e">
        <f>E176/$E$181</f>
        <v>#DIV/0!</v>
      </c>
      <c r="G176" s="257"/>
      <c r="H176" s="258"/>
      <c r="K176" s="175"/>
    </row>
    <row r="177" spans="1:11" x14ac:dyDescent="0.35">
      <c r="A177" s="141"/>
      <c r="B177" s="97"/>
      <c r="C177" s="97"/>
      <c r="D177" s="231"/>
      <c r="E177" s="190"/>
      <c r="F177" s="120" t="e">
        <f>E177/$E$181</f>
        <v>#DIV/0!</v>
      </c>
      <c r="G177" s="257"/>
      <c r="H177" s="258"/>
    </row>
    <row r="178" spans="1:11" x14ac:dyDescent="0.35">
      <c r="A178" s="141"/>
      <c r="B178" s="97"/>
      <c r="C178" s="97"/>
      <c r="D178" s="231"/>
      <c r="E178" s="190"/>
      <c r="F178" s="120" t="e">
        <f t="shared" ref="F178:F179" si="4">E178/$E$181</f>
        <v>#DIV/0!</v>
      </c>
      <c r="G178" s="257"/>
      <c r="H178" s="258"/>
    </row>
    <row r="179" spans="1:11" x14ac:dyDescent="0.35">
      <c r="A179" s="141"/>
      <c r="B179" s="97"/>
      <c r="C179" s="97"/>
      <c r="D179" s="231"/>
      <c r="E179" s="190"/>
      <c r="F179" s="120" t="e">
        <f t="shared" si="4"/>
        <v>#DIV/0!</v>
      </c>
      <c r="G179" s="257"/>
      <c r="H179" s="258"/>
    </row>
    <row r="180" spans="1:11" x14ac:dyDescent="0.35">
      <c r="A180" s="141"/>
      <c r="B180" s="97"/>
      <c r="C180" s="97"/>
      <c r="D180" s="223"/>
      <c r="E180" s="190"/>
      <c r="F180" s="120" t="e">
        <f>E180/$E$181</f>
        <v>#DIV/0!</v>
      </c>
      <c r="G180" s="235"/>
      <c r="H180" s="258"/>
    </row>
    <row r="181" spans="1:11" x14ac:dyDescent="0.35">
      <c r="A181" s="141"/>
      <c r="B181" s="97"/>
      <c r="C181" s="97"/>
      <c r="D181" s="225" t="s">
        <v>307</v>
      </c>
      <c r="E181" s="236">
        <f>SUM(E175:E180)</f>
        <v>0</v>
      </c>
      <c r="F181" s="121"/>
      <c r="G181" s="227" t="s">
        <v>305</v>
      </c>
      <c r="H181" s="229"/>
    </row>
    <row r="182" spans="1:11" x14ac:dyDescent="0.35">
      <c r="A182" s="141"/>
      <c r="B182" s="97"/>
      <c r="C182" s="97"/>
      <c r="D182" s="97"/>
      <c r="E182" s="121"/>
      <c r="F182" s="121"/>
      <c r="G182" s="121"/>
      <c r="H182" s="209"/>
    </row>
    <row r="183" spans="1:11" x14ac:dyDescent="0.35">
      <c r="A183" s="141"/>
      <c r="B183" s="97" t="s">
        <v>494</v>
      </c>
      <c r="C183" s="97" t="s">
        <v>517</v>
      </c>
      <c r="D183" s="97"/>
      <c r="E183" s="121"/>
      <c r="F183" s="121"/>
      <c r="G183" s="121"/>
      <c r="H183" s="209"/>
      <c r="J183" s="189"/>
    </row>
    <row r="184" spans="1:11" x14ac:dyDescent="0.35">
      <c r="A184" s="141"/>
      <c r="C184" s="221" t="e">
        <f>IF(G106="Yes", "Complete Analysis", "N/A - Do Not Complete")</f>
        <v>#DIV/0!</v>
      </c>
      <c r="D184" s="222"/>
      <c r="E184" s="190"/>
      <c r="F184" s="120" t="e">
        <f>E184/$E$191</f>
        <v>#DIV/0!</v>
      </c>
      <c r="G184" s="496"/>
      <c r="H184" s="497"/>
      <c r="J184" s="175"/>
    </row>
    <row r="185" spans="1:11" x14ac:dyDescent="0.35">
      <c r="A185" s="141"/>
      <c r="B185" s="97"/>
      <c r="C185" s="221"/>
      <c r="D185" s="222"/>
      <c r="E185" s="190"/>
      <c r="F185" s="120" t="e">
        <f>E185/$E$191</f>
        <v>#DIV/0!</v>
      </c>
      <c r="G185" s="257"/>
      <c r="H185" s="258"/>
      <c r="K185" s="175"/>
    </row>
    <row r="186" spans="1:11" x14ac:dyDescent="0.35">
      <c r="A186" s="141"/>
      <c r="B186" s="97"/>
      <c r="C186" s="97"/>
      <c r="D186" s="231"/>
      <c r="E186" s="190"/>
      <c r="F186" s="120" t="e">
        <f>E186/$E$191</f>
        <v>#DIV/0!</v>
      </c>
      <c r="G186" s="257"/>
      <c r="H186" s="258"/>
    </row>
    <row r="187" spans="1:11" x14ac:dyDescent="0.35">
      <c r="A187" s="141"/>
      <c r="B187" s="97"/>
      <c r="C187" s="97"/>
      <c r="D187" s="231"/>
      <c r="E187" s="190"/>
      <c r="F187" s="120" t="e">
        <f t="shared" ref="F187:F189" si="5">E187/$E$191</f>
        <v>#DIV/0!</v>
      </c>
      <c r="G187" s="257"/>
      <c r="H187" s="258"/>
    </row>
    <row r="188" spans="1:11" x14ac:dyDescent="0.35">
      <c r="A188" s="141"/>
      <c r="B188" s="97"/>
      <c r="C188" s="97"/>
      <c r="D188" s="231"/>
      <c r="E188" s="190"/>
      <c r="F188" s="120" t="e">
        <f t="shared" si="5"/>
        <v>#DIV/0!</v>
      </c>
      <c r="G188" s="257"/>
      <c r="H188" s="258"/>
    </row>
    <row r="189" spans="1:11" x14ac:dyDescent="0.35">
      <c r="A189" s="141"/>
      <c r="B189" s="97"/>
      <c r="C189" s="97"/>
      <c r="D189" s="231"/>
      <c r="E189" s="190"/>
      <c r="F189" s="120" t="e">
        <f t="shared" si="5"/>
        <v>#DIV/0!</v>
      </c>
      <c r="G189" s="257"/>
      <c r="H189" s="258"/>
    </row>
    <row r="190" spans="1:11" x14ac:dyDescent="0.35">
      <c r="A190" s="141"/>
      <c r="B190" s="97"/>
      <c r="C190" s="97"/>
      <c r="D190" s="223"/>
      <c r="E190" s="190"/>
      <c r="F190" s="120" t="e">
        <f>E190/$E$191</f>
        <v>#DIV/0!</v>
      </c>
      <c r="G190" s="235"/>
      <c r="H190" s="258"/>
    </row>
    <row r="191" spans="1:11" x14ac:dyDescent="0.35">
      <c r="A191" s="141"/>
      <c r="B191" s="97"/>
      <c r="C191" s="97"/>
      <c r="D191" s="225" t="s">
        <v>307</v>
      </c>
      <c r="E191" s="236">
        <f>SUM(E184:E190)</f>
        <v>0</v>
      </c>
      <c r="F191" s="121"/>
      <c r="G191" s="227" t="s">
        <v>305</v>
      </c>
      <c r="H191" s="229"/>
    </row>
    <row r="192" spans="1:11" x14ac:dyDescent="0.35">
      <c r="A192" s="141"/>
      <c r="B192" s="97"/>
      <c r="C192" s="97"/>
      <c r="D192" s="97"/>
      <c r="E192" s="259"/>
      <c r="F192" s="121"/>
      <c r="G192" s="121"/>
      <c r="H192" s="209"/>
    </row>
    <row r="193" spans="1:11" x14ac:dyDescent="0.35">
      <c r="A193" s="141"/>
      <c r="B193" s="97" t="s">
        <v>494</v>
      </c>
      <c r="C193" s="97" t="s">
        <v>518</v>
      </c>
      <c r="D193" s="97"/>
      <c r="E193" s="121"/>
      <c r="F193" s="121"/>
      <c r="G193" s="121"/>
      <c r="H193" s="209"/>
      <c r="J193" s="189"/>
    </row>
    <row r="194" spans="1:11" x14ac:dyDescent="0.35">
      <c r="A194" s="141"/>
      <c r="B194" s="97"/>
      <c r="C194" s="221" t="e">
        <f>IF(G127="Yes", "Complete Analysis", "N/A - Do Not Complete")</f>
        <v>#DIV/0!</v>
      </c>
      <c r="D194" s="222"/>
      <c r="E194" s="190"/>
      <c r="F194" s="120" t="e">
        <f>E194/$E$200</f>
        <v>#DIV/0!</v>
      </c>
      <c r="G194" s="496"/>
      <c r="H194" s="497"/>
      <c r="J194" s="175"/>
    </row>
    <row r="195" spans="1:11" x14ac:dyDescent="0.35">
      <c r="A195" s="141"/>
      <c r="C195" s="221"/>
      <c r="D195" s="222"/>
      <c r="E195" s="190"/>
      <c r="F195" s="120" t="e">
        <f>E195/$E$200</f>
        <v>#DIV/0!</v>
      </c>
      <c r="G195" s="257"/>
      <c r="H195" s="258"/>
      <c r="K195" s="175"/>
    </row>
    <row r="196" spans="1:11" x14ac:dyDescent="0.35">
      <c r="A196" s="141"/>
      <c r="C196" s="221"/>
      <c r="D196" s="231"/>
      <c r="E196" s="190"/>
      <c r="F196" s="120" t="e">
        <f t="shared" ref="F196:F197" si="6">E196/$E$200</f>
        <v>#DIV/0!</v>
      </c>
      <c r="G196" s="257"/>
      <c r="H196" s="258"/>
      <c r="K196" s="175"/>
    </row>
    <row r="197" spans="1:11" x14ac:dyDescent="0.35">
      <c r="A197" s="141"/>
      <c r="C197" s="221"/>
      <c r="D197" s="231"/>
      <c r="E197" s="190"/>
      <c r="F197" s="120" t="e">
        <f t="shared" si="6"/>
        <v>#DIV/0!</v>
      </c>
      <c r="G197" s="257"/>
      <c r="H197" s="258"/>
      <c r="K197" s="175"/>
    </row>
    <row r="198" spans="1:11" x14ac:dyDescent="0.35">
      <c r="A198" s="141"/>
      <c r="B198" s="97"/>
      <c r="C198" s="97"/>
      <c r="D198" s="231"/>
      <c r="E198" s="190"/>
      <c r="F198" s="120" t="e">
        <f>E198/$E$200</f>
        <v>#DIV/0!</v>
      </c>
      <c r="G198" s="257"/>
      <c r="H198" s="258"/>
    </row>
    <row r="199" spans="1:11" x14ac:dyDescent="0.35">
      <c r="A199" s="141"/>
      <c r="B199" s="97"/>
      <c r="C199" s="97"/>
      <c r="D199" s="223"/>
      <c r="E199" s="190"/>
      <c r="F199" s="120"/>
      <c r="G199" s="235"/>
      <c r="H199" s="258"/>
    </row>
    <row r="200" spans="1:11" x14ac:dyDescent="0.35">
      <c r="A200" s="141"/>
      <c r="B200" s="97"/>
      <c r="C200" s="97"/>
      <c r="D200" s="225" t="s">
        <v>307</v>
      </c>
      <c r="E200" s="236">
        <f>SUM(E194:E199)</f>
        <v>0</v>
      </c>
      <c r="F200" s="121"/>
      <c r="G200" s="227" t="s">
        <v>305</v>
      </c>
      <c r="H200" s="229"/>
    </row>
    <row r="201" spans="1:11" x14ac:dyDescent="0.35">
      <c r="A201" s="141"/>
      <c r="B201" s="97"/>
      <c r="C201" s="97"/>
      <c r="D201" s="97"/>
      <c r="E201" s="121"/>
      <c r="F201" s="121"/>
      <c r="G201" s="121"/>
      <c r="H201" s="209"/>
    </row>
    <row r="202" spans="1:11" x14ac:dyDescent="0.35">
      <c r="A202" s="141"/>
      <c r="B202" s="97" t="s">
        <v>494</v>
      </c>
      <c r="C202" s="97" t="s">
        <v>496</v>
      </c>
      <c r="D202" s="97"/>
      <c r="E202" s="121"/>
      <c r="F202" s="121"/>
      <c r="G202" s="121"/>
      <c r="H202" s="209"/>
    </row>
    <row r="203" spans="1:11" x14ac:dyDescent="0.35">
      <c r="A203" s="141"/>
      <c r="B203" s="97"/>
      <c r="C203" s="221" t="str">
        <f>IF(H64="Yes", "Complete Analysis", "N/A - Do Not Complete")</f>
        <v>N/A - Do Not Complete</v>
      </c>
      <c r="D203" s="237"/>
      <c r="E203" s="190"/>
      <c r="F203" s="120" t="e">
        <f>E203/E205</f>
        <v>#DIV/0!</v>
      </c>
      <c r="G203" s="496"/>
      <c r="H203" s="497"/>
    </row>
    <row r="204" spans="1:11" x14ac:dyDescent="0.35">
      <c r="A204" s="141"/>
      <c r="B204" s="97"/>
      <c r="C204" s="221"/>
      <c r="D204" s="223"/>
      <c r="E204" s="232"/>
      <c r="F204" s="120" t="e">
        <f>E204/E205</f>
        <v>#DIV/0!</v>
      </c>
      <c r="G204" s="498"/>
      <c r="H204" s="499"/>
    </row>
    <row r="205" spans="1:11" x14ac:dyDescent="0.35">
      <c r="A205" s="141"/>
      <c r="C205" s="221"/>
      <c r="D205" s="225" t="s">
        <v>308</v>
      </c>
      <c r="E205" s="236">
        <f>SUM(E203:E204)</f>
        <v>0</v>
      </c>
      <c r="F205" s="120"/>
      <c r="G205" s="227" t="s">
        <v>305</v>
      </c>
      <c r="H205" s="238"/>
    </row>
    <row r="206" spans="1:11" ht="15" thickBot="1" x14ac:dyDescent="0.4">
      <c r="A206" s="159"/>
      <c r="B206" s="125"/>
      <c r="C206" s="239"/>
      <c r="D206" s="240"/>
      <c r="E206" s="240"/>
      <c r="F206" s="241"/>
      <c r="G206" s="126"/>
      <c r="H206" s="242"/>
    </row>
    <row r="207" spans="1:11" ht="15" thickBot="1" x14ac:dyDescent="0.4">
      <c r="A207" s="97"/>
      <c r="B207" s="97"/>
      <c r="C207" s="221"/>
      <c r="D207" s="97"/>
      <c r="E207" s="196"/>
      <c r="F207" s="121"/>
      <c r="G207" s="121"/>
      <c r="H207" s="121"/>
    </row>
    <row r="208" spans="1:11" ht="16" thickBot="1" x14ac:dyDescent="0.4">
      <c r="A208" s="462" t="s">
        <v>390</v>
      </c>
      <c r="B208" s="463"/>
      <c r="C208" s="463"/>
      <c r="D208" s="463"/>
      <c r="E208" s="463"/>
      <c r="F208" s="463"/>
      <c r="G208" s="463"/>
      <c r="H208" s="464"/>
    </row>
    <row r="209" spans="1:8" x14ac:dyDescent="0.35">
      <c r="A209" s="95" t="s">
        <v>134</v>
      </c>
      <c r="B209" s="486" t="s">
        <v>335</v>
      </c>
      <c r="C209" s="486"/>
      <c r="D209" s="486"/>
      <c r="E209" s="486"/>
      <c r="F209" s="486"/>
      <c r="G209" s="486"/>
      <c r="H209" s="487"/>
    </row>
    <row r="210" spans="1:8" x14ac:dyDescent="0.35">
      <c r="A210" s="95"/>
      <c r="B210" s="488"/>
      <c r="C210" s="488"/>
      <c r="D210" s="488"/>
      <c r="E210" s="488"/>
      <c r="F210" s="488"/>
      <c r="G210" s="488"/>
      <c r="H210" s="489"/>
    </row>
    <row r="211" spans="1:8" x14ac:dyDescent="0.35">
      <c r="A211" s="141"/>
      <c r="B211" s="97"/>
      <c r="C211" s="97"/>
      <c r="D211" s="97"/>
      <c r="E211" s="97"/>
      <c r="F211" s="97"/>
      <c r="G211" s="97"/>
      <c r="H211" s="98"/>
    </row>
    <row r="212" spans="1:8" x14ac:dyDescent="0.35">
      <c r="A212" s="95"/>
      <c r="B212" s="100" t="s">
        <v>413</v>
      </c>
      <c r="C212" s="97"/>
      <c r="D212" s="476" t="s">
        <v>697</v>
      </c>
      <c r="E212" s="476"/>
      <c r="F212" s="476"/>
      <c r="G212" s="476"/>
      <c r="H212" s="477"/>
    </row>
    <row r="213" spans="1:8" x14ac:dyDescent="0.35">
      <c r="A213" s="95"/>
      <c r="B213" s="97"/>
      <c r="C213" s="182"/>
      <c r="D213" s="182"/>
      <c r="E213" s="182"/>
      <c r="F213" s="182"/>
      <c r="G213" s="182"/>
      <c r="H213" s="183"/>
    </row>
    <row r="214" spans="1:8" x14ac:dyDescent="0.35">
      <c r="A214" s="141"/>
      <c r="B214" s="97"/>
      <c r="C214" s="97"/>
      <c r="D214" s="97"/>
      <c r="E214" s="490" t="s">
        <v>290</v>
      </c>
      <c r="F214" s="490"/>
      <c r="G214" s="490"/>
      <c r="H214" s="491"/>
    </row>
    <row r="215" spans="1:8" x14ac:dyDescent="0.35">
      <c r="A215" s="141"/>
      <c r="B215" s="97"/>
      <c r="C215" s="97"/>
      <c r="E215" s="103" t="s">
        <v>138</v>
      </c>
      <c r="F215" s="103" t="s">
        <v>138</v>
      </c>
      <c r="G215" s="103" t="s">
        <v>138</v>
      </c>
      <c r="H215" s="184" t="s">
        <v>138</v>
      </c>
    </row>
    <row r="216" spans="1:8" x14ac:dyDescent="0.35">
      <c r="A216" s="141"/>
      <c r="B216" s="106" t="s">
        <v>199</v>
      </c>
      <c r="C216" s="260"/>
      <c r="D216" s="108"/>
      <c r="E216" s="107" t="s">
        <v>350</v>
      </c>
      <c r="F216" s="107" t="s">
        <v>148</v>
      </c>
      <c r="G216" s="107" t="s">
        <v>285</v>
      </c>
      <c r="H216" s="185" t="s">
        <v>286</v>
      </c>
    </row>
    <row r="217" spans="1:8" ht="22" customHeight="1" x14ac:dyDescent="0.35">
      <c r="A217" s="141"/>
      <c r="B217" s="113" t="s">
        <v>287</v>
      </c>
      <c r="C217" s="103"/>
      <c r="D217" s="103"/>
      <c r="E217" s="103"/>
      <c r="F217" s="103"/>
      <c r="G217" s="103"/>
      <c r="H217" s="184"/>
    </row>
    <row r="218" spans="1:8" x14ac:dyDescent="0.35">
      <c r="A218" s="141"/>
      <c r="B218" s="505" t="s">
        <v>593</v>
      </c>
      <c r="C218" s="505"/>
      <c r="D218" s="505"/>
      <c r="E218" s="243"/>
      <c r="F218" s="243"/>
      <c r="G218" s="244">
        <v>0.5</v>
      </c>
      <c r="H218" s="245"/>
    </row>
    <row r="219" spans="1:8" x14ac:dyDescent="0.35">
      <c r="A219" s="141"/>
      <c r="B219" s="475" t="s">
        <v>594</v>
      </c>
      <c r="C219" s="475"/>
      <c r="D219" s="475"/>
      <c r="E219" s="246"/>
      <c r="F219" s="246"/>
      <c r="G219" s="244">
        <v>1</v>
      </c>
      <c r="H219" s="245"/>
    </row>
    <row r="220" spans="1:8" x14ac:dyDescent="0.35">
      <c r="A220" s="141"/>
      <c r="B220" s="475" t="s">
        <v>595</v>
      </c>
      <c r="C220" s="475"/>
      <c r="D220" s="475"/>
      <c r="E220" s="246"/>
      <c r="F220" s="246"/>
      <c r="G220" s="244">
        <v>2</v>
      </c>
      <c r="H220" s="245"/>
    </row>
    <row r="221" spans="1:8" x14ac:dyDescent="0.35">
      <c r="A221" s="141"/>
      <c r="B221" s="475" t="s">
        <v>596</v>
      </c>
      <c r="C221" s="475"/>
      <c r="D221" s="475"/>
      <c r="E221" s="246"/>
      <c r="F221" s="246"/>
      <c r="G221" s="244">
        <v>3</v>
      </c>
      <c r="H221" s="245"/>
    </row>
    <row r="222" spans="1:8" x14ac:dyDescent="0.35">
      <c r="A222" s="141"/>
      <c r="B222" s="504"/>
      <c r="C222" s="504"/>
      <c r="D222" s="504"/>
      <c r="E222" s="246"/>
      <c r="F222" s="246"/>
      <c r="G222" s="246"/>
      <c r="H222" s="247"/>
    </row>
    <row r="223" spans="1:8" x14ac:dyDescent="0.35">
      <c r="A223" s="141"/>
      <c r="B223" s="475"/>
      <c r="C223" s="475"/>
      <c r="D223" s="475"/>
      <c r="E223" s="246"/>
      <c r="F223" s="246"/>
      <c r="G223" s="246"/>
      <c r="H223" s="247"/>
    </row>
    <row r="224" spans="1:8" ht="22" customHeight="1" x14ac:dyDescent="0.35">
      <c r="A224" s="141"/>
      <c r="B224" s="113" t="s">
        <v>288</v>
      </c>
      <c r="C224" s="151"/>
      <c r="D224" s="196"/>
      <c r="E224" s="196"/>
      <c r="F224" s="196"/>
      <c r="G224" s="197"/>
      <c r="H224" s="198"/>
    </row>
    <row r="225" spans="1:10" x14ac:dyDescent="0.35">
      <c r="A225" s="141"/>
      <c r="B225" s="505" t="s">
        <v>593</v>
      </c>
      <c r="C225" s="505"/>
      <c r="D225" s="505"/>
      <c r="E225" s="246"/>
      <c r="F225" s="246"/>
      <c r="G225" s="246">
        <v>0.5</v>
      </c>
      <c r="H225" s="247"/>
    </row>
    <row r="226" spans="1:10" x14ac:dyDescent="0.35">
      <c r="A226" s="141"/>
      <c r="B226" s="475" t="s">
        <v>594</v>
      </c>
      <c r="C226" s="475"/>
      <c r="D226" s="475"/>
      <c r="E226" s="246"/>
      <c r="F226" s="246"/>
      <c r="G226" s="246">
        <v>1</v>
      </c>
      <c r="H226" s="247"/>
    </row>
    <row r="227" spans="1:10" x14ac:dyDescent="0.35">
      <c r="A227" s="141"/>
      <c r="B227" s="475" t="s">
        <v>595</v>
      </c>
      <c r="C227" s="475"/>
      <c r="D227" s="475"/>
      <c r="E227" s="246"/>
      <c r="F227" s="246"/>
      <c r="G227" s="246">
        <v>2</v>
      </c>
      <c r="H227" s="247"/>
    </row>
    <row r="228" spans="1:10" x14ac:dyDescent="0.35">
      <c r="A228" s="141"/>
      <c r="B228" s="475" t="s">
        <v>596</v>
      </c>
      <c r="C228" s="475"/>
      <c r="D228" s="475"/>
      <c r="E228" s="246"/>
      <c r="F228" s="246"/>
      <c r="G228" s="246">
        <v>3</v>
      </c>
      <c r="H228" s="247"/>
    </row>
    <row r="229" spans="1:10" x14ac:dyDescent="0.35">
      <c r="A229" s="141"/>
      <c r="B229" s="478" t="s">
        <v>153</v>
      </c>
      <c r="C229" s="479"/>
      <c r="D229" s="480"/>
      <c r="E229" s="246"/>
      <c r="F229" s="246"/>
      <c r="G229" s="246"/>
      <c r="H229" s="247"/>
    </row>
    <row r="230" spans="1:10" x14ac:dyDescent="0.35">
      <c r="A230" s="141"/>
      <c r="B230" s="475"/>
      <c r="C230" s="475"/>
      <c r="D230" s="475"/>
      <c r="E230" s="246"/>
      <c r="F230" s="246"/>
      <c r="G230" s="246"/>
      <c r="H230" s="247"/>
    </row>
    <row r="231" spans="1:10" x14ac:dyDescent="0.35">
      <c r="A231" s="141"/>
      <c r="B231" s="157"/>
      <c r="C231" s="157"/>
      <c r="D231" s="157"/>
      <c r="E231" s="158"/>
      <c r="F231" s="158"/>
      <c r="G231" s="158"/>
      <c r="H231" s="248"/>
    </row>
    <row r="232" spans="1:10" x14ac:dyDescent="0.35">
      <c r="A232" s="95" t="s">
        <v>135</v>
      </c>
      <c r="B232" s="156" t="s">
        <v>336</v>
      </c>
      <c r="C232" s="157"/>
      <c r="D232" s="157"/>
      <c r="E232" s="158"/>
      <c r="F232" s="158"/>
      <c r="G232" s="158"/>
      <c r="H232" s="248"/>
      <c r="J232" s="249"/>
    </row>
    <row r="233" spans="1:10" x14ac:dyDescent="0.35">
      <c r="A233" s="141"/>
      <c r="B233" s="473"/>
      <c r="C233" s="473"/>
      <c r="D233" s="473"/>
      <c r="E233" s="473"/>
      <c r="F233" s="473"/>
      <c r="G233" s="473"/>
      <c r="H233" s="474"/>
      <c r="J233" s="175"/>
    </row>
    <row r="234" spans="1:10" ht="43.15" customHeight="1" x14ac:dyDescent="0.35">
      <c r="A234" s="141"/>
      <c r="B234" s="473"/>
      <c r="C234" s="473"/>
      <c r="D234" s="473"/>
      <c r="E234" s="473"/>
      <c r="F234" s="473"/>
      <c r="G234" s="473"/>
      <c r="H234" s="474"/>
      <c r="J234" s="189"/>
    </row>
    <row r="235" spans="1:10" ht="15" thickBot="1" x14ac:dyDescent="0.4">
      <c r="A235" s="159"/>
      <c r="B235" s="250"/>
      <c r="C235" s="251"/>
      <c r="D235" s="251"/>
      <c r="E235" s="251"/>
      <c r="F235" s="251"/>
      <c r="G235" s="251"/>
      <c r="H235" s="252"/>
    </row>
    <row r="236" spans="1:10" x14ac:dyDescent="0.35">
      <c r="A236" s="97"/>
      <c r="B236" s="97"/>
      <c r="C236" s="221"/>
      <c r="D236" s="97"/>
      <c r="E236" s="196"/>
      <c r="F236" s="121"/>
      <c r="G236" s="121"/>
      <c r="H236" s="121"/>
      <c r="I236" s="97"/>
    </row>
  </sheetData>
  <sheetProtection algorithmName="SHA-512" hashValue="+wngyLmcaX/zA8b0U8K+duvGNvpmK3YUsOLlEHt9lV1sv6e/iU2wp9zqvqh7H6R0gsmBrNA05AUxpBVU15Fevg==" saltValue="BCbyg4yhShM1JNoDhYQHxA==" spinCount="100000" sheet="1" objects="1" scenarios="1" insertRows="0"/>
  <mergeCells count="94">
    <mergeCell ref="B79:C79"/>
    <mergeCell ref="B118:C118"/>
    <mergeCell ref="B119:C119"/>
    <mergeCell ref="B120:C120"/>
    <mergeCell ref="B121:C121"/>
    <mergeCell ref="B69:C69"/>
    <mergeCell ref="B70:C70"/>
    <mergeCell ref="B49:C49"/>
    <mergeCell ref="B44:D44"/>
    <mergeCell ref="B45:D45"/>
    <mergeCell ref="B46:D46"/>
    <mergeCell ref="B52:D52"/>
    <mergeCell ref="B53:D53"/>
    <mergeCell ref="B54:D54"/>
    <mergeCell ref="B55:D55"/>
    <mergeCell ref="B71:C71"/>
    <mergeCell ref="B72:C72"/>
    <mergeCell ref="B76:C76"/>
    <mergeCell ref="B77:C77"/>
    <mergeCell ref="B78:C78"/>
    <mergeCell ref="B226:D226"/>
    <mergeCell ref="B227:D227"/>
    <mergeCell ref="B228:D228"/>
    <mergeCell ref="B229:D229"/>
    <mergeCell ref="B90:C90"/>
    <mergeCell ref="B91:C91"/>
    <mergeCell ref="B92:C92"/>
    <mergeCell ref="B93:C93"/>
    <mergeCell ref="B97:C97"/>
    <mergeCell ref="B98:C98"/>
    <mergeCell ref="B99:C99"/>
    <mergeCell ref="B100:C100"/>
    <mergeCell ref="B111:C111"/>
    <mergeCell ref="B112:C112"/>
    <mergeCell ref="B113:C113"/>
    <mergeCell ref="B114:C114"/>
    <mergeCell ref="B219:D219"/>
    <mergeCell ref="G160:H160"/>
    <mergeCell ref="B233:H234"/>
    <mergeCell ref="G175:H175"/>
    <mergeCell ref="G184:H184"/>
    <mergeCell ref="B223:D223"/>
    <mergeCell ref="B225:D225"/>
    <mergeCell ref="B220:D220"/>
    <mergeCell ref="B221:D221"/>
    <mergeCell ref="B222:D222"/>
    <mergeCell ref="A208:H208"/>
    <mergeCell ref="B209:H210"/>
    <mergeCell ref="D212:H212"/>
    <mergeCell ref="E214:H214"/>
    <mergeCell ref="B218:D218"/>
    <mergeCell ref="G194:H194"/>
    <mergeCell ref="B230:D230"/>
    <mergeCell ref="G203:H203"/>
    <mergeCell ref="G204:H204"/>
    <mergeCell ref="G152:H152"/>
    <mergeCell ref="C131:H132"/>
    <mergeCell ref="B135:H137"/>
    <mergeCell ref="G150:H150"/>
    <mergeCell ref="G151:H151"/>
    <mergeCell ref="G161:H161"/>
    <mergeCell ref="G162:H162"/>
    <mergeCell ref="G163:H163"/>
    <mergeCell ref="G164:H164"/>
    <mergeCell ref="G168:H168"/>
    <mergeCell ref="G153:H153"/>
    <mergeCell ref="G154:H154"/>
    <mergeCell ref="G155:H155"/>
    <mergeCell ref="G159:H159"/>
    <mergeCell ref="B139:H143"/>
    <mergeCell ref="D145:H145"/>
    <mergeCell ref="G148:H148"/>
    <mergeCell ref="B68:C68"/>
    <mergeCell ref="B73:C73"/>
    <mergeCell ref="B75:C75"/>
    <mergeCell ref="B80:C80"/>
    <mergeCell ref="B89:C89"/>
    <mergeCell ref="B94:C94"/>
    <mergeCell ref="B122:C122"/>
    <mergeCell ref="B96:C96"/>
    <mergeCell ref="B101:C101"/>
    <mergeCell ref="B110:C110"/>
    <mergeCell ref="B115:C115"/>
    <mergeCell ref="B117:C117"/>
    <mergeCell ref="B17:E18"/>
    <mergeCell ref="B59:C59"/>
    <mergeCell ref="B50:C50"/>
    <mergeCell ref="A28:H28"/>
    <mergeCell ref="B29:H30"/>
    <mergeCell ref="D33:H33"/>
    <mergeCell ref="E37:H37"/>
    <mergeCell ref="D34:H35"/>
    <mergeCell ref="B56:C56"/>
    <mergeCell ref="B43:D43"/>
  </mergeCells>
  <conditionalFormatting sqref="E43:E50 E62:E65 B149:H156 E52:E60 E219:E223 E225:E230 E83:E86 E75:E81 E104:E107 E96:E102 E125:E128 E117:E123">
    <cfRule type="expression" dxfId="219" priority="75">
      <formula>$F$11="no"</formula>
    </cfRule>
  </conditionalFormatting>
  <conditionalFormatting sqref="F43:F50 F62:F65 B158:H165 F52:F60 F219:F223 F225:F230 F83:F86 F75:F81 F104:F107 F96:F102 F125:F128 F117:F123">
    <cfRule type="expression" dxfId="218" priority="74">
      <formula>$F$13="no"</formula>
    </cfRule>
  </conditionalFormatting>
  <conditionalFormatting sqref="G43:G50 G52:G60 G62:G65 G68:G73 G75:G81 G83:G86 G89:G94 G96:G102 G104:G107 G110:G115 G117:G123 G125:G128 B167:H200 G218:G223 G225:G230">
    <cfRule type="expression" dxfId="217" priority="73">
      <formula>$F$15="no"</formula>
    </cfRule>
  </conditionalFormatting>
  <conditionalFormatting sqref="H43:H50 H62:H65 H52:H60 C202:H205 H222:H223 H225:H230 H83:H86 H75:H81 H104:H107 H96:H102 H125:H128 H117:H123">
    <cfRule type="expression" dxfId="216" priority="72">
      <formula>$F$20="no"</formula>
    </cfRule>
  </conditionalFormatting>
  <conditionalFormatting sqref="E218">
    <cfRule type="expression" dxfId="215" priority="67">
      <formula>$F$11="no"</formula>
    </cfRule>
  </conditionalFormatting>
  <conditionalFormatting sqref="F218">
    <cfRule type="expression" dxfId="214" priority="66">
      <formula>$F$13="no"</formula>
    </cfRule>
  </conditionalFormatting>
  <conditionalFormatting sqref="H218:H221">
    <cfRule type="expression" dxfId="213" priority="64">
      <formula>$F$20="no"</formula>
    </cfRule>
  </conditionalFormatting>
  <conditionalFormatting sqref="E68:E73">
    <cfRule type="expression" dxfId="212" priority="42">
      <formula>$F$11="no"</formula>
    </cfRule>
  </conditionalFormatting>
  <conditionalFormatting sqref="F68:F73">
    <cfRule type="expression" dxfId="211" priority="41">
      <formula>$F$13="no"</formula>
    </cfRule>
  </conditionalFormatting>
  <conditionalFormatting sqref="H68:H73">
    <cfRule type="expression" dxfId="210" priority="39">
      <formula>$F$20="no"</formula>
    </cfRule>
  </conditionalFormatting>
  <conditionalFormatting sqref="E89:E94">
    <cfRule type="expression" dxfId="209" priority="30">
      <formula>$F$11="no"</formula>
    </cfRule>
  </conditionalFormatting>
  <conditionalFormatting sqref="F89:F94">
    <cfRule type="expression" dxfId="208" priority="29">
      <formula>$F$13="no"</formula>
    </cfRule>
  </conditionalFormatting>
  <conditionalFormatting sqref="H89:H94">
    <cfRule type="expression" dxfId="207" priority="27">
      <formula>$F$20="no"</formula>
    </cfRule>
  </conditionalFormatting>
  <conditionalFormatting sqref="E110:E115">
    <cfRule type="expression" dxfId="206" priority="18">
      <formula>$F$11="no"</formula>
    </cfRule>
  </conditionalFormatting>
  <conditionalFormatting sqref="F110:F115">
    <cfRule type="expression" dxfId="205" priority="17">
      <formula>$F$13="no"</formula>
    </cfRule>
  </conditionalFormatting>
  <conditionalFormatting sqref="H110:H115">
    <cfRule type="expression" dxfId="204" priority="15">
      <formula>$F$20="no"</formula>
    </cfRule>
  </conditionalFormatting>
  <conditionalFormatting sqref="B202">
    <cfRule type="expression" dxfId="203" priority="14">
      <formula>$F$20="no"</formula>
    </cfRule>
  </conditionalFormatting>
  <conditionalFormatting sqref="A66:H68 A174:H200 A94:H96 A90:B93 D90:H93 A101:H110 A97:B100 D97:H100 A115:H117 A111:B114 D111:H114 A122:H128 A118:B121 D118:H121 A73:H75 A69:B72 D69:H72 A80:H89 A76:B79 D76:H79">
    <cfRule type="expression" dxfId="202" priority="9">
      <formula>$F$17="no"</formula>
    </cfRule>
  </conditionalFormatting>
  <conditionalFormatting sqref="A41">
    <cfRule type="expression" dxfId="201" priority="8">
      <formula>$F$17="no"</formula>
    </cfRule>
  </conditionalFormatting>
  <conditionalFormatting sqref="C167">
    <cfRule type="expression" dxfId="200" priority="7">
      <formula>$F$17="no"</formula>
    </cfRule>
  </conditionalFormatting>
  <conditionalFormatting sqref="C202">
    <cfRule type="expression" dxfId="199" priority="6">
      <formula>$F$17="no"</formula>
    </cfRule>
  </conditionalFormatting>
  <conditionalFormatting sqref="A28:H42 A49:H51 A43:A48 E43:H48 A56:H217 A52:A55 E52:H55 A222:H224 A218:A221 E218:H221 A229:H235 A225:A228 E225:H228">
    <cfRule type="expression" dxfId="198" priority="5">
      <formula>AND($F$11="no",$F$13="no",$F$15="no",$F$20="no")</formula>
    </cfRule>
  </conditionalFormatting>
  <conditionalFormatting sqref="B43:D48">
    <cfRule type="expression" dxfId="197" priority="4">
      <formula>AND($F$11="no",$F$13="no",$F$15="no",$F$20="no")</formula>
    </cfRule>
  </conditionalFormatting>
  <conditionalFormatting sqref="B52:D55">
    <cfRule type="expression" dxfId="196" priority="3">
      <formula>AND($F$11="no",$F$13="no",$F$15="no",$F$20="no")</formula>
    </cfRule>
  </conditionalFormatting>
  <conditionalFormatting sqref="B218:D221">
    <cfRule type="expression" dxfId="195" priority="2">
      <formula>AND($F$11="no",$F$13="no",$F$15="no",$F$20="no")</formula>
    </cfRule>
  </conditionalFormatting>
  <conditionalFormatting sqref="B225:D228">
    <cfRule type="expression" dxfId="194" priority="1">
      <formula>AND($F$11="no",$F$13="no",$F$15="no",$F$20="no")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0"/>
  <sheetViews>
    <sheetView showGridLines="0" workbookViewId="0"/>
  </sheetViews>
  <sheetFormatPr defaultColWidth="9.1796875" defaultRowHeight="14.5" x14ac:dyDescent="0.35"/>
  <cols>
    <col min="1" max="1" width="3" style="64" customWidth="1"/>
    <col min="2" max="2" width="13.54296875" style="64" customWidth="1"/>
    <col min="3" max="3" width="42.453125" style="64" customWidth="1"/>
    <col min="4" max="7" width="17.26953125" style="64" customWidth="1"/>
    <col min="8" max="8" width="22.7265625" style="64" customWidth="1"/>
    <col min="9" max="9" width="2.54296875" style="64" customWidth="1"/>
    <col min="10" max="10" width="9.1796875" style="64"/>
    <col min="11" max="11" width="13.7265625" style="64" bestFit="1" customWidth="1"/>
    <col min="12" max="16384" width="9.1796875" style="64"/>
  </cols>
  <sheetData>
    <row r="1" spans="1:10" ht="18.75" customHeight="1" x14ac:dyDescent="0.45">
      <c r="A1" s="63" t="str">
        <f>'Cover and Instructions'!A1</f>
        <v>Georgia Families MHPAEA Parity</v>
      </c>
      <c r="H1" s="65" t="s">
        <v>572</v>
      </c>
    </row>
    <row r="2" spans="1:10" ht="26" x14ac:dyDescent="0.6">
      <c r="A2" s="66" t="s">
        <v>16</v>
      </c>
    </row>
    <row r="3" spans="1:10" ht="21" x14ac:dyDescent="0.5">
      <c r="A3" s="68" t="s">
        <v>469</v>
      </c>
    </row>
    <row r="5" spans="1:10" x14ac:dyDescent="0.35">
      <c r="A5" s="70" t="s">
        <v>0</v>
      </c>
      <c r="C5" s="71" t="str">
        <f>'Cover and Instructions'!$D$4</f>
        <v>Peach State Health Plan</v>
      </c>
      <c r="D5" s="71"/>
      <c r="E5" s="71"/>
      <c r="F5" s="71"/>
      <c r="G5" s="71"/>
    </row>
    <row r="6" spans="1:10" x14ac:dyDescent="0.35">
      <c r="A6" s="70" t="s">
        <v>515</v>
      </c>
      <c r="C6" s="71" t="str">
        <f>'Cover and Instructions'!D5</f>
        <v>Title XIX Adults</v>
      </c>
      <c r="D6" s="71"/>
      <c r="E6" s="71"/>
      <c r="F6" s="71"/>
      <c r="G6" s="71"/>
    </row>
    <row r="7" spans="1:10" ht="15" thickBot="1" x14ac:dyDescent="0.4"/>
    <row r="8" spans="1:10" x14ac:dyDescent="0.35">
      <c r="A8" s="73" t="s">
        <v>375</v>
      </c>
      <c r="B8" s="74"/>
      <c r="C8" s="74"/>
      <c r="D8" s="74"/>
      <c r="E8" s="74"/>
      <c r="F8" s="74"/>
      <c r="G8" s="74"/>
      <c r="H8" s="75"/>
    </row>
    <row r="9" spans="1:10" ht="15" customHeight="1" x14ac:dyDescent="0.35">
      <c r="A9" s="76" t="s">
        <v>374</v>
      </c>
      <c r="B9" s="166"/>
      <c r="C9" s="166"/>
      <c r="D9" s="166"/>
      <c r="E9" s="166"/>
      <c r="F9" s="166"/>
      <c r="G9" s="166"/>
      <c r="H9" s="167"/>
    </row>
    <row r="10" spans="1:10" x14ac:dyDescent="0.35">
      <c r="A10" s="79"/>
      <c r="B10" s="80"/>
      <c r="C10" s="80"/>
      <c r="D10" s="80"/>
      <c r="E10" s="80"/>
      <c r="F10" s="80"/>
      <c r="G10" s="80"/>
      <c r="H10" s="81"/>
    </row>
    <row r="11" spans="1:10" x14ac:dyDescent="0.35">
      <c r="A11" s="82" t="s">
        <v>370</v>
      </c>
      <c r="B11" s="83" t="s">
        <v>386</v>
      </c>
      <c r="C11" s="80"/>
      <c r="D11" s="80"/>
      <c r="E11" s="80"/>
      <c r="F11" s="168" t="s">
        <v>372</v>
      </c>
      <c r="G11" s="86" t="str">
        <f>IF(F11="yes","  Complete Section 1 and Section 2","")</f>
        <v/>
      </c>
      <c r="H11" s="81"/>
    </row>
    <row r="12" spans="1:10" ht="6" customHeight="1" x14ac:dyDescent="0.35">
      <c r="A12" s="82"/>
      <c r="B12" s="83"/>
      <c r="C12" s="80"/>
      <c r="D12" s="80"/>
      <c r="E12" s="80"/>
      <c r="F12" s="80"/>
      <c r="G12" s="86"/>
      <c r="H12" s="81"/>
    </row>
    <row r="13" spans="1:10" x14ac:dyDescent="0.35">
      <c r="A13" s="82" t="s">
        <v>373</v>
      </c>
      <c r="B13" s="83" t="s">
        <v>387</v>
      </c>
      <c r="C13" s="80"/>
      <c r="D13" s="80"/>
      <c r="E13" s="80"/>
      <c r="F13" s="168" t="s">
        <v>372</v>
      </c>
      <c r="G13" s="86" t="str">
        <f>IF(F13="yes","  Complete Section 1 and Section 2","")</f>
        <v/>
      </c>
      <c r="H13" s="81"/>
    </row>
    <row r="14" spans="1:10" ht="6" customHeight="1" x14ac:dyDescent="0.35">
      <c r="A14" s="82"/>
      <c r="B14" s="83"/>
      <c r="C14" s="80"/>
      <c r="D14" s="80"/>
      <c r="E14" s="80"/>
      <c r="F14" s="80"/>
      <c r="G14" s="86"/>
      <c r="H14" s="81"/>
    </row>
    <row r="15" spans="1:10" x14ac:dyDescent="0.35">
      <c r="A15" s="82" t="s">
        <v>378</v>
      </c>
      <c r="B15" s="83" t="s">
        <v>388</v>
      </c>
      <c r="C15" s="80"/>
      <c r="D15" s="80"/>
      <c r="E15" s="80"/>
      <c r="F15" s="85" t="s">
        <v>371</v>
      </c>
      <c r="G15" s="86" t="str">
        <f>IF(F15="yes","  Complete Section 1 and Section 2","")</f>
        <v xml:space="preserve">  Complete Section 1 and Section 2</v>
      </c>
      <c r="H15" s="81"/>
      <c r="J15" s="175"/>
    </row>
    <row r="16" spans="1:10" ht="6" customHeight="1" x14ac:dyDescent="0.35">
      <c r="A16" s="82"/>
      <c r="B16" s="83"/>
      <c r="C16" s="80"/>
      <c r="D16" s="80"/>
      <c r="E16" s="80"/>
      <c r="F16" s="80"/>
      <c r="G16" s="86"/>
      <c r="H16" s="81"/>
      <c r="J16" s="70"/>
    </row>
    <row r="17" spans="1:10" x14ac:dyDescent="0.35">
      <c r="A17" s="82" t="s">
        <v>379</v>
      </c>
      <c r="B17" s="483" t="s">
        <v>501</v>
      </c>
      <c r="C17" s="483"/>
      <c r="D17" s="483"/>
      <c r="E17" s="483"/>
      <c r="F17" s="168" t="s">
        <v>372</v>
      </c>
      <c r="G17" s="86" t="str">
        <f>IF(F17="yes","  Report each income level in separate tiers in Section 1 and Section 2","")</f>
        <v/>
      </c>
      <c r="H17" s="81"/>
      <c r="J17" s="70"/>
    </row>
    <row r="18" spans="1:10" x14ac:dyDescent="0.35">
      <c r="A18" s="82"/>
      <c r="B18" s="483"/>
      <c r="C18" s="483"/>
      <c r="D18" s="483"/>
      <c r="E18" s="483"/>
      <c r="F18" s="80"/>
      <c r="G18" s="86"/>
      <c r="H18" s="81"/>
      <c r="J18" s="70"/>
    </row>
    <row r="19" spans="1:10" ht="6" customHeight="1" x14ac:dyDescent="0.35">
      <c r="A19" s="82"/>
      <c r="B19" s="83"/>
      <c r="C19" s="80"/>
      <c r="D19" s="80"/>
      <c r="E19" s="80"/>
      <c r="F19" s="80"/>
      <c r="G19" s="86"/>
      <c r="H19" s="81"/>
      <c r="J19" s="70"/>
    </row>
    <row r="20" spans="1:10" x14ac:dyDescent="0.35">
      <c r="A20" s="82" t="s">
        <v>493</v>
      </c>
      <c r="B20" s="83" t="s">
        <v>389</v>
      </c>
      <c r="C20" s="80"/>
      <c r="D20" s="80"/>
      <c r="E20" s="80"/>
      <c r="F20" s="168" t="s">
        <v>372</v>
      </c>
      <c r="G20" s="86" t="str">
        <f>IF(F20="yes","  Complete Section 1 and Section 2","")</f>
        <v/>
      </c>
      <c r="H20" s="81"/>
      <c r="J20" s="175"/>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8" t="s">
        <v>578</v>
      </c>
      <c r="C24" s="172"/>
      <c r="D24" s="172"/>
      <c r="E24" s="172"/>
      <c r="F24" s="173"/>
      <c r="G24" s="174"/>
      <c r="H24" s="169"/>
      <c r="J24" s="175"/>
    </row>
    <row r="25" spans="1:10" x14ac:dyDescent="0.35">
      <c r="A25" s="82"/>
      <c r="B25" s="176" t="s">
        <v>598</v>
      </c>
      <c r="C25" s="177"/>
      <c r="D25" s="177"/>
      <c r="E25" s="177"/>
      <c r="F25" s="178"/>
      <c r="G25" s="179"/>
      <c r="H25" s="169"/>
      <c r="J25" s="180"/>
    </row>
    <row r="26" spans="1:10" ht="15" thickBot="1" x14ac:dyDescent="0.4">
      <c r="A26" s="89"/>
      <c r="B26" s="90"/>
      <c r="C26" s="91"/>
      <c r="D26" s="91"/>
      <c r="E26" s="91"/>
      <c r="F26" s="91"/>
      <c r="G26" s="91"/>
      <c r="H26" s="181"/>
    </row>
    <row r="27" spans="1:10" ht="15" thickBot="1" x14ac:dyDescent="0.4"/>
    <row r="28" spans="1:10" ht="16" thickBot="1" x14ac:dyDescent="0.4">
      <c r="A28" s="462" t="s">
        <v>391</v>
      </c>
      <c r="B28" s="463"/>
      <c r="C28" s="463"/>
      <c r="D28" s="463"/>
      <c r="E28" s="463"/>
      <c r="F28" s="463"/>
      <c r="G28" s="463"/>
      <c r="H28" s="464"/>
    </row>
    <row r="29" spans="1:10" x14ac:dyDescent="0.35">
      <c r="A29" s="95" t="s">
        <v>130</v>
      </c>
      <c r="B29" s="486" t="s">
        <v>368</v>
      </c>
      <c r="C29" s="486"/>
      <c r="D29" s="486"/>
      <c r="E29" s="486"/>
      <c r="F29" s="486"/>
      <c r="G29" s="486"/>
      <c r="H29" s="487"/>
    </row>
    <row r="30" spans="1:10" x14ac:dyDescent="0.35">
      <c r="A30" s="95"/>
      <c r="B30" s="488"/>
      <c r="C30" s="488"/>
      <c r="D30" s="488"/>
      <c r="E30" s="488"/>
      <c r="F30" s="488"/>
      <c r="G30" s="488"/>
      <c r="H30" s="489"/>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1" x14ac:dyDescent="0.35">
      <c r="A33" s="95"/>
      <c r="B33" s="100" t="s">
        <v>413</v>
      </c>
      <c r="C33" s="97"/>
      <c r="D33" s="476" t="s">
        <v>696</v>
      </c>
      <c r="E33" s="476"/>
      <c r="F33" s="476"/>
      <c r="G33" s="476"/>
      <c r="H33" s="477"/>
      <c r="J33" s="175"/>
    </row>
    <row r="34" spans="1:11" x14ac:dyDescent="0.35">
      <c r="A34" s="95"/>
      <c r="B34" s="100"/>
      <c r="C34" s="97"/>
      <c r="D34" s="492" t="s">
        <v>491</v>
      </c>
      <c r="E34" s="492"/>
      <c r="F34" s="492"/>
      <c r="G34" s="492"/>
      <c r="H34" s="493"/>
      <c r="J34" s="175"/>
    </row>
    <row r="35" spans="1:11" x14ac:dyDescent="0.35">
      <c r="A35" s="95"/>
      <c r="B35" s="100"/>
      <c r="C35" s="97"/>
      <c r="D35" s="492"/>
      <c r="E35" s="492"/>
      <c r="F35" s="492"/>
      <c r="G35" s="492"/>
      <c r="H35" s="493"/>
    </row>
    <row r="36" spans="1:11" x14ac:dyDescent="0.35">
      <c r="A36" s="95"/>
      <c r="B36" s="97"/>
      <c r="C36" s="182"/>
      <c r="D36" s="182"/>
      <c r="E36" s="182"/>
      <c r="F36" s="182"/>
      <c r="G36" s="182"/>
      <c r="H36" s="183"/>
    </row>
    <row r="37" spans="1:11" ht="15" customHeight="1" x14ac:dyDescent="0.35">
      <c r="A37" s="141"/>
      <c r="B37" s="182"/>
      <c r="C37" s="182"/>
      <c r="D37" s="182"/>
      <c r="E37" s="490" t="s">
        <v>290</v>
      </c>
      <c r="F37" s="490"/>
      <c r="G37" s="490"/>
      <c r="H37" s="491"/>
    </row>
    <row r="38" spans="1:11" x14ac:dyDescent="0.35">
      <c r="A38" s="141"/>
      <c r="B38" s="97"/>
      <c r="C38" s="97"/>
      <c r="D38" s="97"/>
      <c r="E38" s="103" t="s">
        <v>158</v>
      </c>
      <c r="F38" s="103" t="s">
        <v>158</v>
      </c>
      <c r="G38" s="103" t="s">
        <v>158</v>
      </c>
      <c r="H38" s="184" t="s">
        <v>158</v>
      </c>
    </row>
    <row r="39" spans="1:11" x14ac:dyDescent="0.35">
      <c r="A39" s="141"/>
      <c r="B39" s="103"/>
      <c r="C39" s="103"/>
      <c r="D39" s="103" t="s">
        <v>164</v>
      </c>
      <c r="E39" s="103" t="s">
        <v>161</v>
      </c>
      <c r="F39" s="103" t="s">
        <v>161</v>
      </c>
      <c r="G39" s="103" t="s">
        <v>161</v>
      </c>
      <c r="H39" s="184" t="s">
        <v>161</v>
      </c>
      <c r="J39" s="253"/>
    </row>
    <row r="40" spans="1:11" x14ac:dyDescent="0.35">
      <c r="A40" s="141"/>
      <c r="B40" s="106" t="s">
        <v>191</v>
      </c>
      <c r="C40" s="107"/>
      <c r="D40" s="107" t="s">
        <v>158</v>
      </c>
      <c r="E40" s="107" t="s">
        <v>350</v>
      </c>
      <c r="F40" s="107" t="s">
        <v>148</v>
      </c>
      <c r="G40" s="107" t="s">
        <v>285</v>
      </c>
      <c r="H40" s="185" t="s">
        <v>286</v>
      </c>
      <c r="J40" s="254"/>
    </row>
    <row r="41" spans="1:11" x14ac:dyDescent="0.35">
      <c r="A41" s="187" t="s">
        <v>462</v>
      </c>
      <c r="B41" s="188"/>
      <c r="C41" s="103"/>
      <c r="D41" s="103"/>
      <c r="E41" s="103"/>
      <c r="F41" s="103"/>
      <c r="G41" s="103"/>
      <c r="H41" s="184"/>
      <c r="J41" s="254"/>
    </row>
    <row r="42" spans="1:11" ht="22" customHeight="1" x14ac:dyDescent="0.35">
      <c r="A42" s="141"/>
      <c r="B42" s="113" t="s">
        <v>287</v>
      </c>
      <c r="C42" s="103"/>
      <c r="D42" s="103"/>
      <c r="E42" s="103"/>
      <c r="F42" s="103"/>
      <c r="G42" s="103"/>
      <c r="H42" s="184"/>
      <c r="K42" s="261"/>
    </row>
    <row r="43" spans="1:11" ht="15" customHeight="1" x14ac:dyDescent="0.35">
      <c r="A43" s="141"/>
      <c r="B43" s="475" t="s">
        <v>579</v>
      </c>
      <c r="C43" s="475"/>
      <c r="D43" s="190">
        <v>109924092.45</v>
      </c>
      <c r="E43" s="191"/>
      <c r="F43" s="191"/>
      <c r="G43" s="192">
        <v>76760921.480000004</v>
      </c>
      <c r="H43" s="193"/>
    </row>
    <row r="44" spans="1:11" ht="15" customHeight="1" x14ac:dyDescent="0.35">
      <c r="A44" s="141"/>
      <c r="B44" s="502" t="s">
        <v>580</v>
      </c>
      <c r="C44" s="503"/>
      <c r="D44" s="190">
        <v>420203.73</v>
      </c>
      <c r="E44" s="191"/>
      <c r="F44" s="191"/>
      <c r="G44" s="192">
        <v>326918.5</v>
      </c>
      <c r="H44" s="193"/>
    </row>
    <row r="45" spans="1:11" ht="15" customHeight="1" x14ac:dyDescent="0.35">
      <c r="A45" s="141"/>
      <c r="B45" s="502" t="s">
        <v>581</v>
      </c>
      <c r="C45" s="503"/>
      <c r="D45" s="190">
        <v>164174</v>
      </c>
      <c r="E45" s="191"/>
      <c r="F45" s="191"/>
      <c r="G45" s="192">
        <v>131872.45000000001</v>
      </c>
      <c r="H45" s="193"/>
    </row>
    <row r="46" spans="1:11" ht="15" customHeight="1" x14ac:dyDescent="0.35">
      <c r="A46" s="141"/>
      <c r="B46" s="502"/>
      <c r="C46" s="503"/>
      <c r="D46" s="190"/>
      <c r="E46" s="191"/>
      <c r="F46" s="191"/>
      <c r="G46" s="192"/>
      <c r="H46" s="193"/>
    </row>
    <row r="47" spans="1:11" ht="15" customHeight="1" x14ac:dyDescent="0.35">
      <c r="A47" s="141"/>
      <c r="B47" s="478" t="s">
        <v>582</v>
      </c>
      <c r="C47" s="480"/>
      <c r="D47" s="190"/>
      <c r="E47" s="191"/>
      <c r="F47" s="191"/>
      <c r="G47" s="192"/>
      <c r="H47" s="193"/>
    </row>
    <row r="48" spans="1:11" x14ac:dyDescent="0.35">
      <c r="A48" s="141"/>
      <c r="B48" s="475"/>
      <c r="C48" s="475"/>
      <c r="D48" s="191"/>
      <c r="E48" s="191"/>
      <c r="F48" s="191"/>
      <c r="G48" s="194"/>
      <c r="H48" s="195"/>
    </row>
    <row r="49" spans="1:10" ht="22" customHeight="1" x14ac:dyDescent="0.35">
      <c r="A49" s="141"/>
      <c r="B49" s="113" t="s">
        <v>288</v>
      </c>
      <c r="C49" s="151"/>
      <c r="D49" s="196"/>
      <c r="E49" s="196"/>
      <c r="F49" s="196"/>
      <c r="G49" s="197"/>
      <c r="H49" s="198"/>
      <c r="J49" s="254"/>
    </row>
    <row r="50" spans="1:10" x14ac:dyDescent="0.35">
      <c r="A50" s="141"/>
      <c r="B50" s="475" t="s">
        <v>579</v>
      </c>
      <c r="C50" s="475"/>
      <c r="D50" s="191">
        <v>6182544.2199999997</v>
      </c>
      <c r="E50" s="191"/>
      <c r="F50" s="191"/>
      <c r="G50" s="194">
        <v>4513257.3</v>
      </c>
      <c r="H50" s="195"/>
    </row>
    <row r="51" spans="1:10" x14ac:dyDescent="0.35">
      <c r="A51" s="141"/>
      <c r="B51" s="502" t="s">
        <v>580</v>
      </c>
      <c r="C51" s="503"/>
      <c r="D51" s="191">
        <v>886381</v>
      </c>
      <c r="E51" s="191"/>
      <c r="F51" s="191"/>
      <c r="G51" s="194">
        <v>709104.8</v>
      </c>
      <c r="H51" s="195"/>
    </row>
    <row r="52" spans="1:10" x14ac:dyDescent="0.35">
      <c r="A52" s="141"/>
      <c r="B52" s="502" t="s">
        <v>581</v>
      </c>
      <c r="C52" s="503"/>
      <c r="D52" s="191">
        <v>8972.1299999999992</v>
      </c>
      <c r="E52" s="191"/>
      <c r="F52" s="191"/>
      <c r="G52" s="194">
        <v>4191.4799999999996</v>
      </c>
      <c r="H52" s="195"/>
    </row>
    <row r="53" spans="1:10" x14ac:dyDescent="0.35">
      <c r="A53" s="141"/>
      <c r="B53" s="502"/>
      <c r="C53" s="503"/>
      <c r="D53" s="191"/>
      <c r="E53" s="191"/>
      <c r="F53" s="191"/>
      <c r="G53" s="194"/>
      <c r="H53" s="195"/>
    </row>
    <row r="54" spans="1:10" x14ac:dyDescent="0.35">
      <c r="A54" s="141"/>
      <c r="B54" s="478" t="s">
        <v>582</v>
      </c>
      <c r="C54" s="480"/>
      <c r="D54" s="191"/>
      <c r="E54" s="191"/>
      <c r="F54" s="191"/>
      <c r="G54" s="194"/>
      <c r="H54" s="195"/>
    </row>
    <row r="55" spans="1:10" x14ac:dyDescent="0.35">
      <c r="A55" s="141"/>
      <c r="B55" s="475"/>
      <c r="C55" s="475"/>
      <c r="D55" s="191"/>
      <c r="E55" s="191"/>
      <c r="F55" s="191"/>
      <c r="G55" s="194"/>
      <c r="H55" s="195"/>
    </row>
    <row r="56" spans="1:10" x14ac:dyDescent="0.35">
      <c r="A56" s="141"/>
      <c r="B56" s="199"/>
      <c r="C56" s="158"/>
      <c r="D56" s="200">
        <f>SUM(D43:D55)</f>
        <v>117586367.53</v>
      </c>
      <c r="E56" s="201">
        <f>SUM(E43:E55)</f>
        <v>0</v>
      </c>
      <c r="F56" s="201">
        <f>SUM(F43:F55)</f>
        <v>0</v>
      </c>
      <c r="G56" s="200">
        <f>SUM(G43:G55)</f>
        <v>82446266.010000005</v>
      </c>
      <c r="H56" s="202">
        <f>SUM(H43:H55)</f>
        <v>0</v>
      </c>
    </row>
    <row r="57" spans="1:10" x14ac:dyDescent="0.35">
      <c r="A57" s="95" t="s">
        <v>131</v>
      </c>
      <c r="B57" s="100" t="s">
        <v>297</v>
      </c>
      <c r="C57" s="158"/>
      <c r="D57" s="203"/>
      <c r="E57" s="203"/>
      <c r="F57" s="203"/>
      <c r="G57" s="197"/>
      <c r="H57" s="198"/>
    </row>
    <row r="58" spans="1:10" x14ac:dyDescent="0.35">
      <c r="A58" s="141"/>
      <c r="B58" s="97"/>
      <c r="C58" s="97" t="s">
        <v>283</v>
      </c>
      <c r="D58" s="200">
        <f>D56</f>
        <v>117586367.53</v>
      </c>
      <c r="E58" s="201">
        <f t="shared" ref="E58:H58" si="0">E56</f>
        <v>0</v>
      </c>
      <c r="F58" s="201">
        <f t="shared" si="0"/>
        <v>0</v>
      </c>
      <c r="G58" s="200">
        <f t="shared" si="0"/>
        <v>82446266.010000005</v>
      </c>
      <c r="H58" s="206">
        <f t="shared" si="0"/>
        <v>0</v>
      </c>
    </row>
    <row r="59" spans="1:10" x14ac:dyDescent="0.35">
      <c r="A59" s="141"/>
      <c r="B59" s="97"/>
      <c r="C59" s="97" t="s">
        <v>284</v>
      </c>
      <c r="D59" s="97"/>
      <c r="E59" s="120">
        <f>E58/D58</f>
        <v>0</v>
      </c>
      <c r="F59" s="120">
        <f>F58/D58</f>
        <v>0</v>
      </c>
      <c r="G59" s="120">
        <f>G58/D58</f>
        <v>0.70115497010285099</v>
      </c>
      <c r="H59" s="207">
        <f>H58/D58</f>
        <v>0</v>
      </c>
    </row>
    <row r="60" spans="1:10" x14ac:dyDescent="0.35">
      <c r="A60" s="141"/>
      <c r="B60" s="97"/>
      <c r="C60" s="208" t="s">
        <v>298</v>
      </c>
      <c r="D60" s="97"/>
      <c r="E60" s="121" t="str">
        <f>IF(E59&gt;=(2/3),"Yes","No")</f>
        <v>No</v>
      </c>
      <c r="F60" s="121" t="str">
        <f>IF(F59&gt;=(2/3),"Yes","No")</f>
        <v>No</v>
      </c>
      <c r="G60" s="121" t="str">
        <f>IF(G59&gt;=(2/3),"Yes","No")</f>
        <v>Yes</v>
      </c>
      <c r="H60" s="209" t="str">
        <f>IF(H59&gt;=(2/3),"Yes","No")</f>
        <v>No</v>
      </c>
    </row>
    <row r="61" spans="1:10" x14ac:dyDescent="0.35">
      <c r="A61" s="141"/>
      <c r="B61" s="108"/>
      <c r="C61" s="108"/>
      <c r="D61" s="108"/>
      <c r="E61" s="210" t="str">
        <f>IF(E60="No", "Note A", "Note B")</f>
        <v>Note A</v>
      </c>
      <c r="F61" s="210" t="str">
        <f>IF(F60="No", "Note A", "Note B")</f>
        <v>Note A</v>
      </c>
      <c r="G61" s="210" t="str">
        <f>IF(G60="No", "Note A", "Note B")</f>
        <v>Note B</v>
      </c>
      <c r="H61" s="211" t="str">
        <f>IF(H60="No", "Note A", "Note B")</f>
        <v>Note A</v>
      </c>
    </row>
    <row r="62" spans="1:10" x14ac:dyDescent="0.35">
      <c r="A62" s="187" t="s">
        <v>463</v>
      </c>
      <c r="B62" s="97"/>
      <c r="C62" s="97"/>
      <c r="D62" s="212"/>
      <c r="E62" s="212"/>
      <c r="F62" s="212"/>
      <c r="G62" s="212"/>
      <c r="H62" s="98"/>
    </row>
    <row r="63" spans="1:10" x14ac:dyDescent="0.35">
      <c r="A63" s="141"/>
      <c r="B63" s="113" t="s">
        <v>287</v>
      </c>
      <c r="C63" s="103"/>
      <c r="D63" s="103"/>
      <c r="E63" s="103"/>
      <c r="F63" s="103"/>
      <c r="G63" s="103"/>
      <c r="H63" s="184"/>
      <c r="J63" s="189"/>
    </row>
    <row r="64" spans="1:10" x14ac:dyDescent="0.35">
      <c r="A64" s="141"/>
      <c r="B64" s="475"/>
      <c r="C64" s="475"/>
      <c r="D64" s="190"/>
      <c r="E64" s="191"/>
      <c r="F64" s="191"/>
      <c r="G64" s="192"/>
      <c r="H64" s="193"/>
      <c r="J64" s="175"/>
    </row>
    <row r="65" spans="1:10" x14ac:dyDescent="0.35">
      <c r="A65" s="141"/>
      <c r="B65" s="502"/>
      <c r="C65" s="503"/>
      <c r="D65" s="190"/>
      <c r="E65" s="191"/>
      <c r="F65" s="191"/>
      <c r="G65" s="192"/>
      <c r="H65" s="193"/>
      <c r="J65" s="175"/>
    </row>
    <row r="66" spans="1:10" x14ac:dyDescent="0.35">
      <c r="A66" s="141"/>
      <c r="B66" s="502"/>
      <c r="C66" s="503"/>
      <c r="D66" s="190"/>
      <c r="E66" s="191"/>
      <c r="F66" s="191"/>
      <c r="G66" s="192"/>
      <c r="H66" s="193"/>
      <c r="J66" s="175"/>
    </row>
    <row r="67" spans="1:10" x14ac:dyDescent="0.35">
      <c r="A67" s="141"/>
      <c r="B67" s="502"/>
      <c r="C67" s="503"/>
      <c r="D67" s="190"/>
      <c r="E67" s="191"/>
      <c r="F67" s="191"/>
      <c r="G67" s="192"/>
      <c r="H67" s="193"/>
      <c r="J67" s="175"/>
    </row>
    <row r="68" spans="1:10" x14ac:dyDescent="0.35">
      <c r="A68" s="141"/>
      <c r="B68" s="478" t="s">
        <v>153</v>
      </c>
      <c r="C68" s="480"/>
      <c r="D68" s="190"/>
      <c r="E68" s="191"/>
      <c r="F68" s="191"/>
      <c r="G68" s="192"/>
      <c r="H68" s="193"/>
      <c r="J68" s="175"/>
    </row>
    <row r="69" spans="1:10" x14ac:dyDescent="0.35">
      <c r="A69" s="141"/>
      <c r="B69" s="475"/>
      <c r="C69" s="475"/>
      <c r="D69" s="191"/>
      <c r="E69" s="191"/>
      <c r="F69" s="191"/>
      <c r="G69" s="194"/>
      <c r="H69" s="195"/>
    </row>
    <row r="70" spans="1:10" x14ac:dyDescent="0.35">
      <c r="A70" s="141"/>
      <c r="B70" s="113" t="s">
        <v>288</v>
      </c>
      <c r="C70" s="151"/>
      <c r="D70" s="196"/>
      <c r="E70" s="196"/>
      <c r="F70" s="196"/>
      <c r="G70" s="197"/>
      <c r="H70" s="198"/>
    </row>
    <row r="71" spans="1:10" x14ac:dyDescent="0.35">
      <c r="A71" s="141"/>
      <c r="B71" s="475"/>
      <c r="C71" s="475"/>
      <c r="D71" s="191"/>
      <c r="E71" s="191"/>
      <c r="F71" s="191"/>
      <c r="G71" s="194"/>
      <c r="H71" s="195"/>
    </row>
    <row r="72" spans="1:10" x14ac:dyDescent="0.35">
      <c r="A72" s="141"/>
      <c r="B72" s="502"/>
      <c r="C72" s="503"/>
      <c r="D72" s="191"/>
      <c r="E72" s="191"/>
      <c r="F72" s="191"/>
      <c r="G72" s="194"/>
      <c r="H72" s="195"/>
    </row>
    <row r="73" spans="1:10" x14ac:dyDescent="0.35">
      <c r="A73" s="141"/>
      <c r="B73" s="502"/>
      <c r="C73" s="503"/>
      <c r="D73" s="191"/>
      <c r="E73" s="191"/>
      <c r="F73" s="191"/>
      <c r="G73" s="194"/>
      <c r="H73" s="195"/>
    </row>
    <row r="74" spans="1:10" x14ac:dyDescent="0.35">
      <c r="A74" s="141"/>
      <c r="B74" s="502"/>
      <c r="C74" s="503"/>
      <c r="D74" s="191"/>
      <c r="E74" s="191"/>
      <c r="F74" s="191"/>
      <c r="G74" s="194"/>
      <c r="H74" s="195"/>
    </row>
    <row r="75" spans="1:10" x14ac:dyDescent="0.35">
      <c r="A75" s="141"/>
      <c r="B75" s="478" t="s">
        <v>153</v>
      </c>
      <c r="C75" s="480"/>
      <c r="D75" s="191"/>
      <c r="E75" s="191"/>
      <c r="F75" s="191"/>
      <c r="G75" s="194"/>
      <c r="H75" s="195"/>
    </row>
    <row r="76" spans="1:10" x14ac:dyDescent="0.35">
      <c r="A76" s="141"/>
      <c r="B76" s="475"/>
      <c r="C76" s="475"/>
      <c r="D76" s="191"/>
      <c r="E76" s="191"/>
      <c r="F76" s="191"/>
      <c r="G76" s="194"/>
      <c r="H76" s="195"/>
    </row>
    <row r="77" spans="1:10" x14ac:dyDescent="0.35">
      <c r="A77" s="141"/>
      <c r="B77" s="199"/>
      <c r="C77" s="158"/>
      <c r="D77" s="200">
        <f>SUM(D64:D76)</f>
        <v>0</v>
      </c>
      <c r="E77" s="201">
        <f>SUM(E64:E76)</f>
        <v>0</v>
      </c>
      <c r="F77" s="201">
        <f>SUM(F64:F76)</f>
        <v>0</v>
      </c>
      <c r="G77" s="200">
        <f>SUM(G64:G76)</f>
        <v>0</v>
      </c>
      <c r="H77" s="202">
        <f>SUM(H64:H76)</f>
        <v>0</v>
      </c>
    </row>
    <row r="78" spans="1:10" x14ac:dyDescent="0.35">
      <c r="A78" s="95" t="s">
        <v>131</v>
      </c>
      <c r="B78" s="100" t="s">
        <v>297</v>
      </c>
      <c r="C78" s="158"/>
      <c r="D78" s="203"/>
      <c r="E78" s="203"/>
      <c r="F78" s="203"/>
      <c r="G78" s="197"/>
      <c r="H78" s="198"/>
    </row>
    <row r="79" spans="1:10" x14ac:dyDescent="0.35">
      <c r="A79" s="141"/>
      <c r="B79" s="97"/>
      <c r="C79" s="97" t="s">
        <v>283</v>
      </c>
      <c r="D79" s="200">
        <f>D77</f>
        <v>0</v>
      </c>
      <c r="E79" s="201">
        <f t="shared" ref="E79:H79" si="1">E77</f>
        <v>0</v>
      </c>
      <c r="F79" s="201">
        <f t="shared" si="1"/>
        <v>0</v>
      </c>
      <c r="G79" s="200">
        <f t="shared" si="1"/>
        <v>0</v>
      </c>
      <c r="H79" s="206">
        <f t="shared" si="1"/>
        <v>0</v>
      </c>
    </row>
    <row r="80" spans="1:10" x14ac:dyDescent="0.35">
      <c r="A80" s="141"/>
      <c r="B80" s="97"/>
      <c r="C80" s="97" t="s">
        <v>284</v>
      </c>
      <c r="D80" s="97"/>
      <c r="E80" s="120" t="e">
        <f>E79/D79</f>
        <v>#DIV/0!</v>
      </c>
      <c r="F80" s="120" t="e">
        <f>F79/D79</f>
        <v>#DIV/0!</v>
      </c>
      <c r="G80" s="120" t="e">
        <f>G79/D79</f>
        <v>#DIV/0!</v>
      </c>
      <c r="H80" s="207" t="e">
        <f>H79/D79</f>
        <v>#DIV/0!</v>
      </c>
    </row>
    <row r="81" spans="1:10" x14ac:dyDescent="0.35">
      <c r="A81" s="141"/>
      <c r="B81" s="97"/>
      <c r="C81" s="208" t="s">
        <v>298</v>
      </c>
      <c r="D81" s="97"/>
      <c r="E81" s="121" t="e">
        <f>IF(E80&gt;=(2/3),"Yes","No")</f>
        <v>#DIV/0!</v>
      </c>
      <c r="F81" s="121" t="e">
        <f>IF(F80&gt;=(2/3),"Yes","No")</f>
        <v>#DIV/0!</v>
      </c>
      <c r="G81" s="121" t="e">
        <f>IF(G80&gt;=(2/3),"Yes","No")</f>
        <v>#DIV/0!</v>
      </c>
      <c r="H81" s="209" t="e">
        <f>IF(H80&gt;=(2/3),"Yes","No")</f>
        <v>#DIV/0!</v>
      </c>
    </row>
    <row r="82" spans="1:10" x14ac:dyDescent="0.35">
      <c r="A82" s="141"/>
      <c r="B82" s="108"/>
      <c r="C82" s="108"/>
      <c r="D82" s="108"/>
      <c r="E82" s="210" t="e">
        <f>IF(E81="No", "Note A", "Note B")</f>
        <v>#DIV/0!</v>
      </c>
      <c r="F82" s="210" t="e">
        <f>IF(F81="No", "Note A", "Note B")</f>
        <v>#DIV/0!</v>
      </c>
      <c r="G82" s="210" t="e">
        <f>IF(G81="No", "Note A", "Note B")</f>
        <v>#DIV/0!</v>
      </c>
      <c r="H82" s="211" t="e">
        <f>IF(H81="No", "Note A", "Note B")</f>
        <v>#DIV/0!</v>
      </c>
    </row>
    <row r="83" spans="1:10" x14ac:dyDescent="0.35">
      <c r="A83" s="187" t="s">
        <v>464</v>
      </c>
      <c r="B83" s="97"/>
      <c r="C83" s="97"/>
      <c r="D83" s="212"/>
      <c r="E83" s="212"/>
      <c r="F83" s="212"/>
      <c r="G83" s="212"/>
      <c r="H83" s="98"/>
    </row>
    <row r="84" spans="1:10" x14ac:dyDescent="0.35">
      <c r="A84" s="141"/>
      <c r="B84" s="113" t="s">
        <v>287</v>
      </c>
      <c r="C84" s="103"/>
      <c r="D84" s="103"/>
      <c r="E84" s="103"/>
      <c r="F84" s="103"/>
      <c r="G84" s="103"/>
      <c r="H84" s="184"/>
    </row>
    <row r="85" spans="1:10" x14ac:dyDescent="0.35">
      <c r="A85" s="141"/>
      <c r="B85" s="475"/>
      <c r="C85" s="475"/>
      <c r="D85" s="190"/>
      <c r="E85" s="191"/>
      <c r="F85" s="191"/>
      <c r="G85" s="192"/>
      <c r="H85" s="193"/>
      <c r="J85" s="189"/>
    </row>
    <row r="86" spans="1:10" x14ac:dyDescent="0.35">
      <c r="A86" s="141"/>
      <c r="B86" s="502"/>
      <c r="C86" s="503"/>
      <c r="D86" s="190"/>
      <c r="E86" s="191"/>
      <c r="F86" s="191"/>
      <c r="G86" s="192"/>
      <c r="H86" s="193"/>
      <c r="J86" s="189"/>
    </row>
    <row r="87" spans="1:10" x14ac:dyDescent="0.35">
      <c r="A87" s="141"/>
      <c r="B87" s="502"/>
      <c r="C87" s="503"/>
      <c r="D87" s="190"/>
      <c r="E87" s="191"/>
      <c r="F87" s="191"/>
      <c r="G87" s="192"/>
      <c r="H87" s="193"/>
      <c r="J87" s="189"/>
    </row>
    <row r="88" spans="1:10" x14ac:dyDescent="0.35">
      <c r="A88" s="141"/>
      <c r="B88" s="502"/>
      <c r="C88" s="503"/>
      <c r="D88" s="190"/>
      <c r="E88" s="191"/>
      <c r="F88" s="191"/>
      <c r="G88" s="192"/>
      <c r="H88" s="193"/>
      <c r="J88" s="189"/>
    </row>
    <row r="89" spans="1:10" x14ac:dyDescent="0.35">
      <c r="A89" s="141"/>
      <c r="B89" s="478" t="s">
        <v>153</v>
      </c>
      <c r="C89" s="480"/>
      <c r="D89" s="190"/>
      <c r="E89" s="191"/>
      <c r="F89" s="191"/>
      <c r="G89" s="192"/>
      <c r="H89" s="193"/>
      <c r="J89" s="189"/>
    </row>
    <row r="90" spans="1:10" x14ac:dyDescent="0.35">
      <c r="A90" s="141"/>
      <c r="B90" s="475"/>
      <c r="C90" s="475"/>
      <c r="D90" s="191"/>
      <c r="E90" s="191"/>
      <c r="F90" s="191"/>
      <c r="G90" s="194"/>
      <c r="H90" s="195"/>
    </row>
    <row r="91" spans="1:10" x14ac:dyDescent="0.35">
      <c r="A91" s="141"/>
      <c r="B91" s="113" t="s">
        <v>288</v>
      </c>
      <c r="C91" s="151"/>
      <c r="D91" s="196"/>
      <c r="E91" s="196"/>
      <c r="F91" s="196"/>
      <c r="G91" s="197"/>
      <c r="H91" s="198"/>
    </row>
    <row r="92" spans="1:10" x14ac:dyDescent="0.35">
      <c r="A92" s="141"/>
      <c r="B92" s="475"/>
      <c r="C92" s="475"/>
      <c r="D92" s="191"/>
      <c r="E92" s="191"/>
      <c r="F92" s="191"/>
      <c r="G92" s="194"/>
      <c r="H92" s="195"/>
    </row>
    <row r="93" spans="1:10" x14ac:dyDescent="0.35">
      <c r="A93" s="141"/>
      <c r="B93" s="502"/>
      <c r="C93" s="503"/>
      <c r="D93" s="191"/>
      <c r="E93" s="191"/>
      <c r="F93" s="191"/>
      <c r="G93" s="194"/>
      <c r="H93" s="195"/>
    </row>
    <row r="94" spans="1:10" x14ac:dyDescent="0.35">
      <c r="A94" s="141"/>
      <c r="B94" s="502"/>
      <c r="C94" s="503"/>
      <c r="D94" s="191"/>
      <c r="E94" s="191"/>
      <c r="F94" s="191"/>
      <c r="G94" s="194"/>
      <c r="H94" s="195"/>
    </row>
    <row r="95" spans="1:10" x14ac:dyDescent="0.35">
      <c r="A95" s="141"/>
      <c r="B95" s="502"/>
      <c r="C95" s="503"/>
      <c r="D95" s="191"/>
      <c r="E95" s="191"/>
      <c r="F95" s="191"/>
      <c r="G95" s="194"/>
      <c r="H95" s="195"/>
    </row>
    <row r="96" spans="1:10" x14ac:dyDescent="0.35">
      <c r="A96" s="141"/>
      <c r="B96" s="478" t="s">
        <v>153</v>
      </c>
      <c r="C96" s="480"/>
      <c r="D96" s="191"/>
      <c r="E96" s="191"/>
      <c r="F96" s="191"/>
      <c r="G96" s="194"/>
      <c r="H96" s="195"/>
    </row>
    <row r="97" spans="1:10" x14ac:dyDescent="0.35">
      <c r="A97" s="141"/>
      <c r="B97" s="475"/>
      <c r="C97" s="475"/>
      <c r="D97" s="191"/>
      <c r="E97" s="191"/>
      <c r="F97" s="191"/>
      <c r="G97" s="194"/>
      <c r="H97" s="195"/>
    </row>
    <row r="98" spans="1:10" x14ac:dyDescent="0.35">
      <c r="A98" s="141"/>
      <c r="B98" s="199"/>
      <c r="C98" s="158"/>
      <c r="D98" s="200">
        <f>SUM(D85:D97)</f>
        <v>0</v>
      </c>
      <c r="E98" s="201">
        <f>SUM(E85:E97)</f>
        <v>0</v>
      </c>
      <c r="F98" s="201">
        <f>SUM(F85:F97)</f>
        <v>0</v>
      </c>
      <c r="G98" s="200">
        <f>SUM(G85:G97)</f>
        <v>0</v>
      </c>
      <c r="H98" s="202">
        <f>SUM(H85:H97)</f>
        <v>0</v>
      </c>
    </row>
    <row r="99" spans="1:10" x14ac:dyDescent="0.35">
      <c r="A99" s="95" t="s">
        <v>131</v>
      </c>
      <c r="B99" s="100" t="s">
        <v>297</v>
      </c>
      <c r="C99" s="158"/>
      <c r="D99" s="203"/>
      <c r="E99" s="203"/>
      <c r="F99" s="203"/>
      <c r="G99" s="197"/>
      <c r="H99" s="198"/>
    </row>
    <row r="100" spans="1:10" x14ac:dyDescent="0.35">
      <c r="A100" s="141"/>
      <c r="B100" s="97"/>
      <c r="C100" s="97" t="s">
        <v>283</v>
      </c>
      <c r="D100" s="200">
        <f>D98</f>
        <v>0</v>
      </c>
      <c r="E100" s="201">
        <f t="shared" ref="E100:H100" si="2">E98</f>
        <v>0</v>
      </c>
      <c r="F100" s="201">
        <f t="shared" si="2"/>
        <v>0</v>
      </c>
      <c r="G100" s="200">
        <f t="shared" si="2"/>
        <v>0</v>
      </c>
      <c r="H100" s="206">
        <f t="shared" si="2"/>
        <v>0</v>
      </c>
    </row>
    <row r="101" spans="1:10" x14ac:dyDescent="0.35">
      <c r="A101" s="141"/>
      <c r="B101" s="97"/>
      <c r="C101" s="97" t="s">
        <v>284</v>
      </c>
      <c r="D101" s="97"/>
      <c r="E101" s="120" t="e">
        <f>E100/D100</f>
        <v>#DIV/0!</v>
      </c>
      <c r="F101" s="120" t="e">
        <f>F100/D100</f>
        <v>#DIV/0!</v>
      </c>
      <c r="G101" s="120" t="e">
        <f>G100/D100</f>
        <v>#DIV/0!</v>
      </c>
      <c r="H101" s="207" t="e">
        <f>H100/D100</f>
        <v>#DIV/0!</v>
      </c>
    </row>
    <row r="102" spans="1:10" x14ac:dyDescent="0.35">
      <c r="A102" s="141"/>
      <c r="B102" s="97"/>
      <c r="C102" s="208" t="s">
        <v>298</v>
      </c>
      <c r="D102" s="97"/>
      <c r="E102" s="121" t="e">
        <f>IF(E101&gt;=(2/3),"Yes","No")</f>
        <v>#DIV/0!</v>
      </c>
      <c r="F102" s="121" t="e">
        <f>IF(F101&gt;=(2/3),"Yes","No")</f>
        <v>#DIV/0!</v>
      </c>
      <c r="G102" s="121" t="e">
        <f>IF(G101&gt;=(2/3),"Yes","No")</f>
        <v>#DIV/0!</v>
      </c>
      <c r="H102" s="209" t="e">
        <f>IF(H101&gt;=(2/3),"Yes","No")</f>
        <v>#DIV/0!</v>
      </c>
    </row>
    <row r="103" spans="1:10" x14ac:dyDescent="0.35">
      <c r="A103" s="141"/>
      <c r="B103" s="108"/>
      <c r="C103" s="108"/>
      <c r="D103" s="108"/>
      <c r="E103" s="210" t="e">
        <f>IF(E102="No", "Note A", "Note B")</f>
        <v>#DIV/0!</v>
      </c>
      <c r="F103" s="210" t="e">
        <f>IF(F102="No", "Note A", "Note B")</f>
        <v>#DIV/0!</v>
      </c>
      <c r="G103" s="210" t="e">
        <f>IF(G102="No", "Note A", "Note B")</f>
        <v>#DIV/0!</v>
      </c>
      <c r="H103" s="211" t="e">
        <f>IF(H102="No", "Note A", "Note B")</f>
        <v>#DIV/0!</v>
      </c>
    </row>
    <row r="104" spans="1:10" x14ac:dyDescent="0.35">
      <c r="A104" s="187" t="s">
        <v>465</v>
      </c>
      <c r="B104" s="97"/>
      <c r="C104" s="97"/>
      <c r="D104" s="212"/>
      <c r="E104" s="212"/>
      <c r="F104" s="212"/>
      <c r="G104" s="212"/>
      <c r="H104" s="98"/>
    </row>
    <row r="105" spans="1:10" x14ac:dyDescent="0.35">
      <c r="A105" s="141"/>
      <c r="B105" s="113" t="s">
        <v>287</v>
      </c>
      <c r="C105" s="103"/>
      <c r="D105" s="103"/>
      <c r="E105" s="103"/>
      <c r="F105" s="103"/>
      <c r="G105" s="103"/>
      <c r="H105" s="184"/>
    </row>
    <row r="106" spans="1:10" x14ac:dyDescent="0.35">
      <c r="A106" s="141"/>
      <c r="B106" s="475"/>
      <c r="C106" s="475"/>
      <c r="D106" s="190"/>
      <c r="E106" s="191"/>
      <c r="F106" s="191"/>
      <c r="G106" s="192"/>
      <c r="H106" s="193"/>
      <c r="J106" s="189"/>
    </row>
    <row r="107" spans="1:10" x14ac:dyDescent="0.35">
      <c r="A107" s="141"/>
      <c r="B107" s="502"/>
      <c r="C107" s="503"/>
      <c r="D107" s="190"/>
      <c r="E107" s="191"/>
      <c r="F107" s="191"/>
      <c r="G107" s="192"/>
      <c r="H107" s="193"/>
      <c r="J107" s="189"/>
    </row>
    <row r="108" spans="1:10" x14ac:dyDescent="0.35">
      <c r="A108" s="141"/>
      <c r="B108" s="502"/>
      <c r="C108" s="503"/>
      <c r="D108" s="190"/>
      <c r="E108" s="191"/>
      <c r="F108" s="191"/>
      <c r="G108" s="192"/>
      <c r="H108" s="193"/>
      <c r="J108" s="189"/>
    </row>
    <row r="109" spans="1:10" x14ac:dyDescent="0.35">
      <c r="A109" s="141"/>
      <c r="B109" s="502"/>
      <c r="C109" s="503"/>
      <c r="D109" s="190"/>
      <c r="E109" s="191"/>
      <c r="F109" s="191"/>
      <c r="G109" s="192"/>
      <c r="H109" s="193"/>
      <c r="J109" s="189"/>
    </row>
    <row r="110" spans="1:10" x14ac:dyDescent="0.35">
      <c r="A110" s="141"/>
      <c r="B110" s="478" t="s">
        <v>153</v>
      </c>
      <c r="C110" s="480"/>
      <c r="D110" s="190"/>
      <c r="E110" s="191"/>
      <c r="F110" s="191"/>
      <c r="G110" s="192"/>
      <c r="H110" s="193"/>
      <c r="J110" s="189"/>
    </row>
    <row r="111" spans="1:10" x14ac:dyDescent="0.35">
      <c r="A111" s="141"/>
      <c r="B111" s="475"/>
      <c r="C111" s="475"/>
      <c r="D111" s="191"/>
      <c r="E111" s="191"/>
      <c r="F111" s="191"/>
      <c r="G111" s="194"/>
      <c r="H111" s="195"/>
    </row>
    <row r="112" spans="1:10" x14ac:dyDescent="0.35">
      <c r="A112" s="141"/>
      <c r="B112" s="113" t="s">
        <v>288</v>
      </c>
      <c r="C112" s="151"/>
      <c r="D112" s="196"/>
      <c r="E112" s="196"/>
      <c r="F112" s="196"/>
      <c r="G112" s="197"/>
      <c r="H112" s="198"/>
    </row>
    <row r="113" spans="1:8" x14ac:dyDescent="0.35">
      <c r="A113" s="141"/>
      <c r="B113" s="475"/>
      <c r="C113" s="475"/>
      <c r="D113" s="191"/>
      <c r="E113" s="191"/>
      <c r="F113" s="191"/>
      <c r="G113" s="194"/>
      <c r="H113" s="195"/>
    </row>
    <row r="114" spans="1:8" x14ac:dyDescent="0.35">
      <c r="A114" s="141"/>
      <c r="B114" s="502"/>
      <c r="C114" s="503"/>
      <c r="D114" s="191"/>
      <c r="E114" s="191"/>
      <c r="F114" s="191"/>
      <c r="G114" s="194"/>
      <c r="H114" s="195"/>
    </row>
    <row r="115" spans="1:8" x14ac:dyDescent="0.35">
      <c r="A115" s="141"/>
      <c r="B115" s="502"/>
      <c r="C115" s="503"/>
      <c r="D115" s="191"/>
      <c r="E115" s="191"/>
      <c r="F115" s="191"/>
      <c r="G115" s="194"/>
      <c r="H115" s="195"/>
    </row>
    <row r="116" spans="1:8" x14ac:dyDescent="0.35">
      <c r="A116" s="141"/>
      <c r="B116" s="502"/>
      <c r="C116" s="503"/>
      <c r="D116" s="191"/>
      <c r="E116" s="191"/>
      <c r="F116" s="191"/>
      <c r="G116" s="194"/>
      <c r="H116" s="195"/>
    </row>
    <row r="117" spans="1:8" x14ac:dyDescent="0.35">
      <c r="A117" s="141"/>
      <c r="B117" s="478" t="s">
        <v>153</v>
      </c>
      <c r="C117" s="480"/>
      <c r="D117" s="191"/>
      <c r="E117" s="191"/>
      <c r="F117" s="191"/>
      <c r="G117" s="194"/>
      <c r="H117" s="195"/>
    </row>
    <row r="118" spans="1:8" x14ac:dyDescent="0.35">
      <c r="A118" s="141"/>
      <c r="B118" s="475"/>
      <c r="C118" s="475"/>
      <c r="D118" s="191"/>
      <c r="E118" s="191"/>
      <c r="F118" s="191"/>
      <c r="G118" s="194"/>
      <c r="H118" s="195"/>
    </row>
    <row r="119" spans="1:8" x14ac:dyDescent="0.35">
      <c r="A119" s="141"/>
      <c r="B119" s="199"/>
      <c r="C119" s="158"/>
      <c r="D119" s="200">
        <f>SUM(D106:D118)</f>
        <v>0</v>
      </c>
      <c r="E119" s="201">
        <f>SUM(E106:E118)</f>
        <v>0</v>
      </c>
      <c r="F119" s="201">
        <f>SUM(F106:F118)</f>
        <v>0</v>
      </c>
      <c r="G119" s="200">
        <f>SUM(G106:G118)</f>
        <v>0</v>
      </c>
      <c r="H119" s="202">
        <f>SUM(H106:H118)</f>
        <v>0</v>
      </c>
    </row>
    <row r="120" spans="1:8" x14ac:dyDescent="0.35">
      <c r="A120" s="95" t="s">
        <v>131</v>
      </c>
      <c r="B120" s="100" t="s">
        <v>297</v>
      </c>
      <c r="C120" s="158"/>
      <c r="D120" s="203"/>
      <c r="E120" s="203"/>
      <c r="F120" s="203"/>
      <c r="G120" s="197"/>
      <c r="H120" s="198"/>
    </row>
    <row r="121" spans="1:8" x14ac:dyDescent="0.35">
      <c r="A121" s="141"/>
      <c r="B121" s="97"/>
      <c r="C121" s="97" t="s">
        <v>283</v>
      </c>
      <c r="D121" s="200">
        <f>D119</f>
        <v>0</v>
      </c>
      <c r="E121" s="201">
        <f t="shared" ref="E121:H121" si="3">E119</f>
        <v>0</v>
      </c>
      <c r="F121" s="201">
        <f t="shared" si="3"/>
        <v>0</v>
      </c>
      <c r="G121" s="200">
        <f t="shared" si="3"/>
        <v>0</v>
      </c>
      <c r="H121" s="206">
        <f t="shared" si="3"/>
        <v>0</v>
      </c>
    </row>
    <row r="122" spans="1:8" x14ac:dyDescent="0.35">
      <c r="A122" s="141"/>
      <c r="B122" s="97"/>
      <c r="C122" s="97" t="s">
        <v>284</v>
      </c>
      <c r="D122" s="97"/>
      <c r="E122" s="120" t="e">
        <f>E121/D121</f>
        <v>#DIV/0!</v>
      </c>
      <c r="F122" s="120" t="e">
        <f>F121/D121</f>
        <v>#DIV/0!</v>
      </c>
      <c r="G122" s="255" t="e">
        <f>G121/D121</f>
        <v>#DIV/0!</v>
      </c>
      <c r="H122" s="207" t="e">
        <f>H121/D121</f>
        <v>#DIV/0!</v>
      </c>
    </row>
    <row r="123" spans="1:8" x14ac:dyDescent="0.35">
      <c r="A123" s="141"/>
      <c r="B123" s="97"/>
      <c r="C123" s="208" t="s">
        <v>298</v>
      </c>
      <c r="D123" s="97"/>
      <c r="E123" s="121" t="e">
        <f>IF(E122&gt;=(2/3),"Yes","No")</f>
        <v>#DIV/0!</v>
      </c>
      <c r="F123" s="121" t="e">
        <f>IF(F122&gt;=(2/3),"Yes","No")</f>
        <v>#DIV/0!</v>
      </c>
      <c r="G123" s="121" t="e">
        <f>IF(G122&gt;=(2/3),"Yes","No")</f>
        <v>#DIV/0!</v>
      </c>
      <c r="H123" s="209" t="e">
        <f>IF(H122&gt;=(2/3),"Yes","No")</f>
        <v>#DIV/0!</v>
      </c>
    </row>
    <row r="124" spans="1:8" x14ac:dyDescent="0.35">
      <c r="A124" s="141"/>
      <c r="B124" s="108"/>
      <c r="C124" s="108"/>
      <c r="D124" s="108"/>
      <c r="E124" s="210" t="e">
        <f>IF(E123="No", "Note A", "Note B")</f>
        <v>#DIV/0!</v>
      </c>
      <c r="F124" s="210" t="e">
        <f>IF(F123="No", "Note A", "Note B")</f>
        <v>#DIV/0!</v>
      </c>
      <c r="G124" s="210" t="e">
        <f>IF(G123="No", "Note A", "Note B")</f>
        <v>#DIV/0!</v>
      </c>
      <c r="H124" s="211" t="e">
        <f>IF(H123="No", "Note A", "Note B")</f>
        <v>#DIV/0!</v>
      </c>
    </row>
    <row r="125" spans="1:8" x14ac:dyDescent="0.35">
      <c r="A125" s="141"/>
      <c r="B125" s="97"/>
      <c r="C125" s="97"/>
      <c r="D125" s="212"/>
      <c r="E125" s="212"/>
      <c r="F125" s="212"/>
      <c r="G125" s="212"/>
      <c r="H125" s="98"/>
    </row>
    <row r="126" spans="1:8" ht="15" customHeight="1" x14ac:dyDescent="0.35">
      <c r="A126" s="141"/>
      <c r="B126" s="213" t="s">
        <v>291</v>
      </c>
      <c r="C126" s="199" t="s">
        <v>317</v>
      </c>
      <c r="D126" s="199"/>
      <c r="E126" s="199"/>
      <c r="F126" s="199"/>
      <c r="G126" s="199"/>
      <c r="H126" s="214"/>
    </row>
    <row r="127" spans="1:8" ht="15" customHeight="1" x14ac:dyDescent="0.35">
      <c r="A127" s="141"/>
      <c r="B127" s="213" t="s">
        <v>292</v>
      </c>
      <c r="C127" s="494" t="s">
        <v>351</v>
      </c>
      <c r="D127" s="494"/>
      <c r="E127" s="494"/>
      <c r="F127" s="494"/>
      <c r="G127" s="494"/>
      <c r="H127" s="495"/>
    </row>
    <row r="128" spans="1:8" x14ac:dyDescent="0.35">
      <c r="A128" s="141"/>
      <c r="B128" s="215"/>
      <c r="C128" s="494"/>
      <c r="D128" s="494"/>
      <c r="E128" s="494"/>
      <c r="F128" s="494"/>
      <c r="G128" s="494"/>
      <c r="H128" s="495"/>
    </row>
    <row r="129" spans="1:10" x14ac:dyDescent="0.35">
      <c r="A129" s="141"/>
      <c r="B129" s="97"/>
      <c r="C129" s="97"/>
      <c r="D129" s="97"/>
      <c r="E129" s="121"/>
      <c r="F129" s="121"/>
      <c r="G129" s="121"/>
      <c r="H129" s="209"/>
    </row>
    <row r="130" spans="1:10" x14ac:dyDescent="0.35">
      <c r="A130" s="95" t="s">
        <v>132</v>
      </c>
      <c r="B130" s="100" t="s">
        <v>293</v>
      </c>
      <c r="C130" s="97"/>
      <c r="D130" s="97"/>
      <c r="E130" s="121"/>
      <c r="F130" s="121"/>
      <c r="G130" s="121"/>
      <c r="H130" s="209"/>
    </row>
    <row r="131" spans="1:10" x14ac:dyDescent="0.35">
      <c r="A131" s="141"/>
      <c r="B131" s="488" t="s">
        <v>301</v>
      </c>
      <c r="C131" s="488"/>
      <c r="D131" s="488"/>
      <c r="E131" s="488"/>
      <c r="F131" s="488"/>
      <c r="G131" s="488"/>
      <c r="H131" s="489"/>
    </row>
    <row r="132" spans="1:10" x14ac:dyDescent="0.35">
      <c r="A132" s="95"/>
      <c r="B132" s="488"/>
      <c r="C132" s="488"/>
      <c r="D132" s="488"/>
      <c r="E132" s="488"/>
      <c r="F132" s="488"/>
      <c r="G132" s="488"/>
      <c r="H132" s="489"/>
    </row>
    <row r="133" spans="1:10" x14ac:dyDescent="0.35">
      <c r="A133" s="95"/>
      <c r="B133" s="488"/>
      <c r="C133" s="488"/>
      <c r="D133" s="488"/>
      <c r="E133" s="488"/>
      <c r="F133" s="488"/>
      <c r="G133" s="488"/>
      <c r="H133" s="489"/>
    </row>
    <row r="134" spans="1:10" x14ac:dyDescent="0.35">
      <c r="A134" s="95"/>
      <c r="B134" s="97"/>
      <c r="C134" s="97"/>
      <c r="D134" s="97"/>
      <c r="E134" s="121"/>
      <c r="F134" s="121"/>
      <c r="G134" s="121"/>
      <c r="H134" s="209"/>
    </row>
    <row r="135" spans="1:10" x14ac:dyDescent="0.35">
      <c r="A135" s="95"/>
      <c r="B135" s="488" t="s">
        <v>334</v>
      </c>
      <c r="C135" s="488"/>
      <c r="D135" s="488"/>
      <c r="E135" s="488"/>
      <c r="F135" s="488"/>
      <c r="G135" s="488"/>
      <c r="H135" s="489"/>
    </row>
    <row r="136" spans="1:10" x14ac:dyDescent="0.35">
      <c r="A136" s="95"/>
      <c r="B136" s="488"/>
      <c r="C136" s="488"/>
      <c r="D136" s="488"/>
      <c r="E136" s="488"/>
      <c r="F136" s="488"/>
      <c r="G136" s="488"/>
      <c r="H136" s="489"/>
    </row>
    <row r="137" spans="1:10" x14ac:dyDescent="0.35">
      <c r="A137" s="95"/>
      <c r="B137" s="488"/>
      <c r="C137" s="488"/>
      <c r="D137" s="488"/>
      <c r="E137" s="488"/>
      <c r="F137" s="488"/>
      <c r="G137" s="488"/>
      <c r="H137" s="489"/>
    </row>
    <row r="138" spans="1:10" x14ac:dyDescent="0.35">
      <c r="A138" s="95"/>
      <c r="B138" s="488"/>
      <c r="C138" s="488"/>
      <c r="D138" s="488"/>
      <c r="E138" s="488"/>
      <c r="F138" s="488"/>
      <c r="G138" s="488"/>
      <c r="H138" s="489"/>
    </row>
    <row r="139" spans="1:10" x14ac:dyDescent="0.35">
      <c r="A139" s="95"/>
      <c r="B139" s="488"/>
      <c r="C139" s="488"/>
      <c r="D139" s="488"/>
      <c r="E139" s="488"/>
      <c r="F139" s="488"/>
      <c r="G139" s="488"/>
      <c r="H139" s="489"/>
    </row>
    <row r="140" spans="1:10" x14ac:dyDescent="0.35">
      <c r="A140" s="95"/>
      <c r="B140" s="97"/>
      <c r="C140" s="97"/>
      <c r="D140" s="97"/>
      <c r="E140" s="121"/>
      <c r="F140" s="121"/>
      <c r="G140" s="121"/>
      <c r="H140" s="209"/>
    </row>
    <row r="141" spans="1:10" x14ac:dyDescent="0.35">
      <c r="A141" s="95"/>
      <c r="B141" s="100" t="s">
        <v>413</v>
      </c>
      <c r="C141" s="97"/>
      <c r="D141" s="476" t="s">
        <v>698</v>
      </c>
      <c r="E141" s="476"/>
      <c r="F141" s="476"/>
      <c r="G141" s="476"/>
      <c r="H141" s="477"/>
      <c r="J141" s="175"/>
    </row>
    <row r="142" spans="1:10" x14ac:dyDescent="0.35">
      <c r="A142" s="95"/>
      <c r="B142" s="97"/>
      <c r="C142" s="97"/>
      <c r="D142" s="101"/>
      <c r="E142" s="216"/>
      <c r="F142" s="216"/>
      <c r="G142" s="216"/>
      <c r="H142" s="217"/>
    </row>
    <row r="143" spans="1:10" x14ac:dyDescent="0.35">
      <c r="A143" s="95"/>
      <c r="B143" s="97"/>
      <c r="C143" s="97"/>
      <c r="D143" s="101" t="s">
        <v>302</v>
      </c>
      <c r="E143" s="216" t="s">
        <v>295</v>
      </c>
      <c r="F143" s="216" t="s">
        <v>300</v>
      </c>
      <c r="G143" s="216"/>
      <c r="H143" s="217"/>
    </row>
    <row r="144" spans="1:10" x14ac:dyDescent="0.35">
      <c r="A144" s="95"/>
      <c r="B144" s="218" t="s">
        <v>294</v>
      </c>
      <c r="C144" s="108"/>
      <c r="D144" s="219" t="s">
        <v>303</v>
      </c>
      <c r="E144" s="220" t="s">
        <v>296</v>
      </c>
      <c r="F144" s="220" t="s">
        <v>299</v>
      </c>
      <c r="G144" s="500" t="s">
        <v>304</v>
      </c>
      <c r="H144" s="501"/>
    </row>
    <row r="145" spans="1:8" x14ac:dyDescent="0.35">
      <c r="A145" s="95"/>
      <c r="B145" s="208" t="s">
        <v>494</v>
      </c>
      <c r="C145" s="97" t="s">
        <v>350</v>
      </c>
      <c r="D145" s="97"/>
      <c r="E145" s="121"/>
      <c r="F145" s="97"/>
      <c r="G145" s="121"/>
      <c r="H145" s="209"/>
    </row>
    <row r="146" spans="1:8" x14ac:dyDescent="0.35">
      <c r="A146" s="95"/>
      <c r="B146" s="97"/>
      <c r="C146" s="221" t="str">
        <f>IF(E60="Yes", "Complete Analysis", "N/A - Do Not Complete")</f>
        <v>N/A - Do Not Complete</v>
      </c>
      <c r="D146" s="222"/>
      <c r="E146" s="191"/>
      <c r="F146" s="120" t="e">
        <f>E146/E152</f>
        <v>#DIV/0!</v>
      </c>
      <c r="G146" s="496"/>
      <c r="H146" s="497"/>
    </row>
    <row r="147" spans="1:8" x14ac:dyDescent="0.35">
      <c r="A147" s="95"/>
      <c r="B147" s="97"/>
      <c r="C147" s="97"/>
      <c r="D147" s="222"/>
      <c r="E147" s="191"/>
      <c r="F147" s="120" t="e">
        <f>E147/E152</f>
        <v>#DIV/0!</v>
      </c>
      <c r="G147" s="496"/>
      <c r="H147" s="497"/>
    </row>
    <row r="148" spans="1:8" x14ac:dyDescent="0.35">
      <c r="A148" s="95"/>
      <c r="B148" s="97"/>
      <c r="C148" s="97"/>
      <c r="D148" s="222"/>
      <c r="E148" s="191"/>
      <c r="F148" s="120" t="e">
        <f>E148/E152</f>
        <v>#DIV/0!</v>
      </c>
      <c r="G148" s="496"/>
      <c r="H148" s="497"/>
    </row>
    <row r="149" spans="1:8" x14ac:dyDescent="0.35">
      <c r="A149" s="95"/>
      <c r="B149" s="97"/>
      <c r="C149" s="97"/>
      <c r="D149" s="222"/>
      <c r="E149" s="191"/>
      <c r="F149" s="120" t="e">
        <f>E149/E152</f>
        <v>#DIV/0!</v>
      </c>
      <c r="G149" s="496"/>
      <c r="H149" s="497"/>
    </row>
    <row r="150" spans="1:8" x14ac:dyDescent="0.35">
      <c r="A150" s="95"/>
      <c r="B150" s="97"/>
      <c r="C150" s="97"/>
      <c r="D150" s="222"/>
      <c r="E150" s="191"/>
      <c r="F150" s="120" t="e">
        <f>E150/E152</f>
        <v>#DIV/0!</v>
      </c>
      <c r="G150" s="496"/>
      <c r="H150" s="497"/>
    </row>
    <row r="151" spans="1:8" x14ac:dyDescent="0.35">
      <c r="A151" s="95"/>
      <c r="B151" s="97"/>
      <c r="C151" s="97"/>
      <c r="D151" s="223"/>
      <c r="E151" s="224"/>
      <c r="F151" s="120" t="e">
        <f>E151/E152</f>
        <v>#DIV/0!</v>
      </c>
      <c r="G151" s="498"/>
      <c r="H151" s="499"/>
    </row>
    <row r="152" spans="1:8" x14ac:dyDescent="0.35">
      <c r="A152" s="95"/>
      <c r="B152" s="97"/>
      <c r="C152" s="225"/>
      <c r="D152" s="225" t="s">
        <v>352</v>
      </c>
      <c r="E152" s="226">
        <f>SUM(E146:E151)</f>
        <v>0</v>
      </c>
      <c r="F152" s="121"/>
      <c r="G152" s="227" t="s">
        <v>305</v>
      </c>
      <c r="H152" s="228"/>
    </row>
    <row r="153" spans="1:8" x14ac:dyDescent="0.35">
      <c r="A153" s="95"/>
      <c r="B153" s="97"/>
      <c r="C153" s="97"/>
      <c r="D153" s="97"/>
      <c r="E153" s="121"/>
      <c r="F153" s="121"/>
      <c r="G153" s="121"/>
      <c r="H153" s="209"/>
    </row>
    <row r="154" spans="1:8" x14ac:dyDescent="0.35">
      <c r="A154" s="95"/>
      <c r="B154" s="97" t="s">
        <v>494</v>
      </c>
      <c r="C154" s="97" t="s">
        <v>148</v>
      </c>
      <c r="D154" s="97"/>
      <c r="E154" s="121"/>
      <c r="F154" s="121"/>
      <c r="G154" s="121"/>
      <c r="H154" s="209"/>
    </row>
    <row r="155" spans="1:8" x14ac:dyDescent="0.35">
      <c r="A155" s="95"/>
      <c r="B155" s="97"/>
      <c r="C155" s="221" t="str">
        <f>IF(F60="Yes", "Complete Analysis", "N/A - Do Not Complete")</f>
        <v>N/A - Do Not Complete</v>
      </c>
      <c r="D155" s="222"/>
      <c r="E155" s="191"/>
      <c r="F155" s="120" t="e">
        <f>E155/E161</f>
        <v>#DIV/0!</v>
      </c>
      <c r="G155" s="496"/>
      <c r="H155" s="497"/>
    </row>
    <row r="156" spans="1:8" x14ac:dyDescent="0.35">
      <c r="A156" s="95"/>
      <c r="B156" s="97"/>
      <c r="C156" s="97"/>
      <c r="D156" s="222"/>
      <c r="E156" s="191"/>
      <c r="F156" s="120" t="e">
        <f>E156/E161</f>
        <v>#DIV/0!</v>
      </c>
      <c r="G156" s="496"/>
      <c r="H156" s="497"/>
    </row>
    <row r="157" spans="1:8" x14ac:dyDescent="0.35">
      <c r="A157" s="95"/>
      <c r="B157" s="97"/>
      <c r="C157" s="97"/>
      <c r="D157" s="222"/>
      <c r="E157" s="191"/>
      <c r="F157" s="120" t="e">
        <f>E157/E161</f>
        <v>#DIV/0!</v>
      </c>
      <c r="G157" s="496"/>
      <c r="H157" s="497"/>
    </row>
    <row r="158" spans="1:8" x14ac:dyDescent="0.35">
      <c r="A158" s="95"/>
      <c r="B158" s="97"/>
      <c r="C158" s="97"/>
      <c r="D158" s="222"/>
      <c r="E158" s="191"/>
      <c r="F158" s="120" t="e">
        <f>E158/E161</f>
        <v>#DIV/0!</v>
      </c>
      <c r="G158" s="496"/>
      <c r="H158" s="497"/>
    </row>
    <row r="159" spans="1:8" x14ac:dyDescent="0.35">
      <c r="A159" s="95"/>
      <c r="B159" s="97"/>
      <c r="C159" s="97"/>
      <c r="D159" s="222"/>
      <c r="E159" s="191"/>
      <c r="F159" s="120" t="e">
        <f>E159/E161</f>
        <v>#DIV/0!</v>
      </c>
      <c r="G159" s="496"/>
      <c r="H159" s="497"/>
    </row>
    <row r="160" spans="1:8" x14ac:dyDescent="0.35">
      <c r="A160" s="95"/>
      <c r="B160" s="97"/>
      <c r="C160" s="97"/>
      <c r="D160" s="223"/>
      <c r="E160" s="224"/>
      <c r="F160" s="120" t="e">
        <f>E160/E161</f>
        <v>#DIV/0!</v>
      </c>
      <c r="G160" s="498"/>
      <c r="H160" s="499"/>
    </row>
    <row r="161" spans="1:11" x14ac:dyDescent="0.35">
      <c r="A161" s="95"/>
      <c r="B161" s="97"/>
      <c r="C161" s="97"/>
      <c r="D161" s="225" t="s">
        <v>306</v>
      </c>
      <c r="E161" s="226">
        <f>SUM(E155:E160)</f>
        <v>0</v>
      </c>
      <c r="F161" s="121"/>
      <c r="G161" s="227" t="s">
        <v>305</v>
      </c>
      <c r="H161" s="229"/>
    </row>
    <row r="162" spans="1:11" x14ac:dyDescent="0.35">
      <c r="A162" s="95"/>
      <c r="B162" s="97"/>
      <c r="C162" s="97"/>
      <c r="D162" s="225"/>
      <c r="E162" s="196"/>
      <c r="F162" s="121"/>
      <c r="G162" s="227"/>
      <c r="H162" s="230"/>
    </row>
    <row r="163" spans="1:11" x14ac:dyDescent="0.35">
      <c r="A163" s="141"/>
      <c r="B163" s="97" t="s">
        <v>494</v>
      </c>
      <c r="C163" s="97" t="s">
        <v>495</v>
      </c>
      <c r="D163" s="97"/>
      <c r="E163" s="121"/>
      <c r="F163" s="121"/>
      <c r="G163" s="121"/>
      <c r="H163" s="209"/>
      <c r="I163" s="256"/>
      <c r="J163" s="175"/>
    </row>
    <row r="164" spans="1:11" x14ac:dyDescent="0.35">
      <c r="A164" s="141"/>
      <c r="B164" s="97"/>
      <c r="C164" s="221" t="str">
        <f>IF(G60="Yes", "Complete Analysis", "N/A - Do Not Complete")</f>
        <v>Complete Analysis</v>
      </c>
      <c r="D164" s="222"/>
      <c r="E164" s="190">
        <v>82446266.010000005</v>
      </c>
      <c r="F164" s="255">
        <f>E164/$E$168</f>
        <v>1</v>
      </c>
      <c r="G164" s="496"/>
      <c r="H164" s="497"/>
      <c r="J164" s="189"/>
    </row>
    <row r="165" spans="1:11" x14ac:dyDescent="0.35">
      <c r="A165" s="141"/>
      <c r="B165" s="97"/>
      <c r="C165" s="221"/>
      <c r="D165" s="222"/>
      <c r="E165" s="190"/>
      <c r="F165" s="255">
        <f>E165/$E$168</f>
        <v>0</v>
      </c>
      <c r="G165" s="257"/>
      <c r="H165" s="258"/>
      <c r="J165" s="189"/>
    </row>
    <row r="166" spans="1:11" x14ac:dyDescent="0.35">
      <c r="A166" s="141"/>
      <c r="B166" s="97"/>
      <c r="C166" s="97"/>
      <c r="D166" s="231"/>
      <c r="E166" s="190"/>
      <c r="F166" s="255">
        <f>E166/$E$168</f>
        <v>0</v>
      </c>
      <c r="G166" s="257"/>
      <c r="H166" s="258"/>
    </row>
    <row r="167" spans="1:11" x14ac:dyDescent="0.35">
      <c r="A167" s="141"/>
      <c r="C167" s="97"/>
      <c r="D167" s="223"/>
      <c r="E167" s="190"/>
      <c r="F167" s="255">
        <f>E167/$E$168</f>
        <v>0</v>
      </c>
      <c r="G167" s="235"/>
      <c r="H167" s="258"/>
    </row>
    <row r="168" spans="1:11" x14ac:dyDescent="0.35">
      <c r="A168" s="141"/>
      <c r="B168" s="97"/>
      <c r="C168" s="97"/>
      <c r="D168" s="225" t="s">
        <v>307</v>
      </c>
      <c r="E168" s="236">
        <f>SUM(E164:E167)</f>
        <v>82446266.010000005</v>
      </c>
      <c r="F168" s="121"/>
      <c r="G168" s="227" t="s">
        <v>305</v>
      </c>
      <c r="H168" s="229" t="s">
        <v>597</v>
      </c>
    </row>
    <row r="169" spans="1:11" x14ac:dyDescent="0.35">
      <c r="A169" s="141"/>
      <c r="B169" s="97"/>
      <c r="C169" s="97"/>
      <c r="D169" s="97"/>
      <c r="E169" s="121"/>
      <c r="F169" s="121"/>
      <c r="G169" s="121"/>
      <c r="H169" s="209"/>
    </row>
    <row r="170" spans="1:11" x14ac:dyDescent="0.35">
      <c r="A170" s="141"/>
      <c r="B170" s="97" t="s">
        <v>494</v>
      </c>
      <c r="C170" s="97" t="s">
        <v>516</v>
      </c>
      <c r="D170" s="97"/>
      <c r="E170" s="121"/>
      <c r="F170" s="121"/>
      <c r="G170" s="121"/>
      <c r="H170" s="209"/>
      <c r="I170" s="256"/>
      <c r="J170" s="189"/>
    </row>
    <row r="171" spans="1:11" x14ac:dyDescent="0.35">
      <c r="A171" s="141"/>
      <c r="B171" s="97"/>
      <c r="C171" s="221" t="e">
        <f>IF(G81 ="Yes", "Complete Analysis", "N/A - Do Not Complete")</f>
        <v>#DIV/0!</v>
      </c>
      <c r="D171" s="222"/>
      <c r="E171" s="190"/>
      <c r="F171" s="120" t="e">
        <f>E171/$E$176</f>
        <v>#DIV/0!</v>
      </c>
      <c r="G171" s="496"/>
      <c r="H171" s="497"/>
      <c r="J171" s="175"/>
    </row>
    <row r="172" spans="1:11" x14ac:dyDescent="0.35">
      <c r="A172" s="141"/>
      <c r="B172" s="97"/>
      <c r="C172" s="221"/>
      <c r="D172" s="222"/>
      <c r="E172" s="190"/>
      <c r="F172" s="120" t="e">
        <f>E172/$E$176</f>
        <v>#DIV/0!</v>
      </c>
      <c r="G172" s="257"/>
      <c r="H172" s="258"/>
      <c r="K172" s="175"/>
    </row>
    <row r="173" spans="1:11" x14ac:dyDescent="0.35">
      <c r="A173" s="141"/>
      <c r="B173" s="97"/>
      <c r="C173" s="97"/>
      <c r="D173" s="231"/>
      <c r="E173" s="190"/>
      <c r="F173" s="120" t="e">
        <f>E173/$E$176</f>
        <v>#DIV/0!</v>
      </c>
      <c r="G173" s="257"/>
      <c r="H173" s="258"/>
    </row>
    <row r="174" spans="1:11" x14ac:dyDescent="0.35">
      <c r="A174" s="141"/>
      <c r="B174" s="97"/>
      <c r="C174" s="97"/>
      <c r="D174" s="231"/>
      <c r="E174" s="190"/>
      <c r="F174" s="120" t="e">
        <f>E174/$E$176</f>
        <v>#DIV/0!</v>
      </c>
      <c r="G174" s="257"/>
      <c r="H174" s="258"/>
    </row>
    <row r="175" spans="1:11" x14ac:dyDescent="0.35">
      <c r="A175" s="141"/>
      <c r="B175" s="97"/>
      <c r="C175" s="97"/>
      <c r="D175" s="223"/>
      <c r="E175" s="190"/>
      <c r="F175" s="120" t="e">
        <f>E175/$E$176</f>
        <v>#DIV/0!</v>
      </c>
      <c r="G175" s="235"/>
      <c r="H175" s="258"/>
    </row>
    <row r="176" spans="1:11" x14ac:dyDescent="0.35">
      <c r="A176" s="141"/>
      <c r="B176" s="97"/>
      <c r="C176" s="97"/>
      <c r="D176" s="225" t="s">
        <v>307</v>
      </c>
      <c r="E176" s="236">
        <f>SUM(E171:E175)</f>
        <v>0</v>
      </c>
      <c r="F176" s="121"/>
      <c r="G176" s="227" t="s">
        <v>305</v>
      </c>
      <c r="H176" s="229"/>
    </row>
    <row r="177" spans="1:11" x14ac:dyDescent="0.35">
      <c r="A177" s="141"/>
      <c r="B177" s="97"/>
      <c r="C177" s="97"/>
      <c r="D177" s="97"/>
      <c r="E177" s="121"/>
      <c r="F177" s="121"/>
      <c r="G177" s="121"/>
      <c r="H177" s="209"/>
    </row>
    <row r="178" spans="1:11" x14ac:dyDescent="0.35">
      <c r="A178" s="141"/>
      <c r="B178" s="97" t="s">
        <v>494</v>
      </c>
      <c r="C178" s="97" t="s">
        <v>517</v>
      </c>
      <c r="D178" s="97"/>
      <c r="E178" s="121"/>
      <c r="F178" s="121"/>
      <c r="G178" s="121"/>
      <c r="H178" s="209"/>
      <c r="J178" s="189"/>
    </row>
    <row r="179" spans="1:11" x14ac:dyDescent="0.35">
      <c r="A179" s="141"/>
      <c r="C179" s="221" t="e">
        <f>IF(G102="Yes", "Complete Analysis", "N/A - Do Not Complete")</f>
        <v>#DIV/0!</v>
      </c>
      <c r="D179" s="222"/>
      <c r="E179" s="190"/>
      <c r="F179" s="120" t="e">
        <f>E179/$E$187</f>
        <v>#DIV/0!</v>
      </c>
      <c r="G179" s="496"/>
      <c r="H179" s="497"/>
      <c r="J179" s="175"/>
    </row>
    <row r="180" spans="1:11" x14ac:dyDescent="0.35">
      <c r="A180" s="141"/>
      <c r="B180" s="97"/>
      <c r="C180" s="221"/>
      <c r="D180" s="222"/>
      <c r="E180" s="190"/>
      <c r="F180" s="120" t="e">
        <f>E180/$E$187</f>
        <v>#DIV/0!</v>
      </c>
      <c r="G180" s="257"/>
      <c r="H180" s="258"/>
      <c r="K180" s="175"/>
    </row>
    <row r="181" spans="1:11" x14ac:dyDescent="0.35">
      <c r="A181" s="141"/>
      <c r="B181" s="97"/>
      <c r="C181" s="221"/>
      <c r="D181" s="231"/>
      <c r="E181" s="190"/>
      <c r="F181" s="120"/>
      <c r="G181" s="257"/>
      <c r="H181" s="258"/>
      <c r="K181" s="175"/>
    </row>
    <row r="182" spans="1:11" x14ac:dyDescent="0.35">
      <c r="A182" s="141"/>
      <c r="B182" s="97"/>
      <c r="C182" s="221"/>
      <c r="D182" s="231"/>
      <c r="E182" s="190"/>
      <c r="F182" s="120" t="e">
        <f>E182/$E$187</f>
        <v>#DIV/0!</v>
      </c>
      <c r="G182" s="257"/>
      <c r="H182" s="258"/>
      <c r="K182" s="175"/>
    </row>
    <row r="183" spans="1:11" x14ac:dyDescent="0.35">
      <c r="A183" s="141"/>
      <c r="B183" s="97"/>
      <c r="C183" s="221"/>
      <c r="D183" s="231"/>
      <c r="E183" s="190"/>
      <c r="F183" s="120" t="e">
        <f>E183/$E$187</f>
        <v>#DIV/0!</v>
      </c>
      <c r="G183" s="257"/>
      <c r="H183" s="258"/>
      <c r="K183" s="175"/>
    </row>
    <row r="184" spans="1:11" x14ac:dyDescent="0.35">
      <c r="A184" s="141"/>
      <c r="B184" s="97"/>
      <c r="C184" s="221"/>
      <c r="D184" s="231"/>
      <c r="E184" s="190"/>
      <c r="F184" s="120" t="e">
        <f>E184/$E$187</f>
        <v>#DIV/0!</v>
      </c>
      <c r="G184" s="257"/>
      <c r="H184" s="258"/>
      <c r="K184" s="175"/>
    </row>
    <row r="185" spans="1:11" x14ac:dyDescent="0.35">
      <c r="A185" s="141"/>
      <c r="B185" s="97"/>
      <c r="C185" s="97"/>
      <c r="D185" s="231"/>
      <c r="E185" s="190"/>
      <c r="F185" s="120" t="e">
        <f>E185/$E$187</f>
        <v>#DIV/0!</v>
      </c>
      <c r="G185" s="257"/>
      <c r="H185" s="258"/>
    </row>
    <row r="186" spans="1:11" x14ac:dyDescent="0.35">
      <c r="A186" s="141"/>
      <c r="B186" s="97"/>
      <c r="C186" s="97"/>
      <c r="D186" s="223"/>
      <c r="E186" s="190"/>
      <c r="F186" s="120" t="e">
        <f>E186/$E$187</f>
        <v>#DIV/0!</v>
      </c>
      <c r="G186" s="235"/>
      <c r="H186" s="258"/>
    </row>
    <row r="187" spans="1:11" x14ac:dyDescent="0.35">
      <c r="A187" s="141"/>
      <c r="B187" s="97"/>
      <c r="C187" s="97"/>
      <c r="D187" s="225" t="s">
        <v>307</v>
      </c>
      <c r="E187" s="236">
        <f>SUM(E179:E186)</f>
        <v>0</v>
      </c>
      <c r="F187" s="121"/>
      <c r="G187" s="227" t="s">
        <v>305</v>
      </c>
      <c r="H187" s="229"/>
    </row>
    <row r="188" spans="1:11" x14ac:dyDescent="0.35">
      <c r="A188" s="141"/>
      <c r="B188" s="97"/>
      <c r="C188" s="97"/>
      <c r="D188" s="97"/>
      <c r="E188" s="121"/>
      <c r="F188" s="121"/>
      <c r="G188" s="121"/>
      <c r="H188" s="209"/>
    </row>
    <row r="189" spans="1:11" x14ac:dyDescent="0.35">
      <c r="A189" s="141"/>
      <c r="B189" s="97" t="s">
        <v>494</v>
      </c>
      <c r="C189" s="97" t="s">
        <v>518</v>
      </c>
      <c r="D189" s="97"/>
      <c r="E189" s="121"/>
      <c r="F189" s="121"/>
      <c r="G189" s="121"/>
      <c r="H189" s="209"/>
      <c r="J189" s="189"/>
    </row>
    <row r="190" spans="1:11" x14ac:dyDescent="0.35">
      <c r="A190" s="141"/>
      <c r="B190" s="97"/>
      <c r="C190" s="221" t="e">
        <f>IF(G123="Yes", "Complete Analysis", "N/A - Do Not Complete")</f>
        <v>#DIV/0!</v>
      </c>
      <c r="D190" s="222"/>
      <c r="E190" s="190"/>
      <c r="F190" s="120" t="e">
        <f>E190/$E$194</f>
        <v>#DIV/0!</v>
      </c>
      <c r="G190" s="496"/>
      <c r="H190" s="497"/>
      <c r="J190" s="175"/>
    </row>
    <row r="191" spans="1:11" x14ac:dyDescent="0.35">
      <c r="A191" s="141"/>
      <c r="C191" s="221"/>
      <c r="D191" s="222"/>
      <c r="E191" s="190"/>
      <c r="F191" s="120" t="e">
        <f>E191/$E$194</f>
        <v>#DIV/0!</v>
      </c>
      <c r="G191" s="257"/>
      <c r="H191" s="258"/>
      <c r="K191" s="175"/>
    </row>
    <row r="192" spans="1:11" x14ac:dyDescent="0.35">
      <c r="A192" s="141"/>
      <c r="B192" s="97"/>
      <c r="C192" s="97"/>
      <c r="D192" s="231"/>
      <c r="E192" s="190"/>
      <c r="F192" s="120" t="e">
        <f>E192/$E$194</f>
        <v>#DIV/0!</v>
      </c>
      <c r="G192" s="257"/>
      <c r="H192" s="258"/>
    </row>
    <row r="193" spans="1:10" x14ac:dyDescent="0.35">
      <c r="A193" s="141"/>
      <c r="B193" s="97"/>
      <c r="C193" s="97"/>
      <c r="D193" s="223"/>
      <c r="E193" s="190"/>
      <c r="F193" s="120" t="e">
        <f>E193/$E$194</f>
        <v>#DIV/0!</v>
      </c>
      <c r="G193" s="235"/>
      <c r="H193" s="258"/>
    </row>
    <row r="194" spans="1:10" x14ac:dyDescent="0.35">
      <c r="A194" s="141"/>
      <c r="B194" s="97"/>
      <c r="C194" s="97"/>
      <c r="D194" s="225" t="s">
        <v>307</v>
      </c>
      <c r="E194" s="236">
        <f>SUM(E190:E193)</f>
        <v>0</v>
      </c>
      <c r="F194" s="121"/>
      <c r="G194" s="227" t="s">
        <v>305</v>
      </c>
      <c r="H194" s="229"/>
    </row>
    <row r="195" spans="1:10" x14ac:dyDescent="0.35">
      <c r="A195" s="141"/>
      <c r="B195" s="97"/>
      <c r="C195" s="97"/>
      <c r="D195" s="97"/>
      <c r="E195" s="121"/>
      <c r="F195" s="121"/>
      <c r="G195" s="121"/>
      <c r="H195" s="209"/>
    </row>
    <row r="196" spans="1:10" x14ac:dyDescent="0.35">
      <c r="A196" s="141"/>
      <c r="B196" s="97" t="s">
        <v>494</v>
      </c>
      <c r="C196" s="97" t="s">
        <v>496</v>
      </c>
      <c r="D196" s="97"/>
      <c r="E196" s="121"/>
      <c r="F196" s="121"/>
      <c r="G196" s="121"/>
      <c r="H196" s="209"/>
    </row>
    <row r="197" spans="1:10" x14ac:dyDescent="0.35">
      <c r="A197" s="141"/>
      <c r="B197" s="97"/>
      <c r="C197" s="221" t="str">
        <f>IF(H60="Yes", "Complete Analysis", "N/A - Do Not Complete")</f>
        <v>N/A - Do Not Complete</v>
      </c>
      <c r="D197" s="237"/>
      <c r="E197" s="190"/>
      <c r="F197" s="120" t="e">
        <f>E197/E199</f>
        <v>#DIV/0!</v>
      </c>
      <c r="G197" s="496"/>
      <c r="H197" s="497"/>
    </row>
    <row r="198" spans="1:10" x14ac:dyDescent="0.35">
      <c r="A198" s="141"/>
      <c r="B198" s="97"/>
      <c r="C198" s="221"/>
      <c r="D198" s="223"/>
      <c r="E198" s="232"/>
      <c r="F198" s="120" t="e">
        <f>E198/E199</f>
        <v>#DIV/0!</v>
      </c>
      <c r="G198" s="498"/>
      <c r="H198" s="499"/>
    </row>
    <row r="199" spans="1:10" x14ac:dyDescent="0.35">
      <c r="A199" s="141"/>
      <c r="C199" s="221"/>
      <c r="D199" s="225" t="s">
        <v>308</v>
      </c>
      <c r="E199" s="236">
        <f>SUM(E197:E198)</f>
        <v>0</v>
      </c>
      <c r="F199" s="120"/>
      <c r="G199" s="227" t="s">
        <v>305</v>
      </c>
      <c r="H199" s="238"/>
    </row>
    <row r="200" spans="1:10" ht="15" thickBot="1" x14ac:dyDescent="0.4">
      <c r="A200" s="159"/>
      <c r="B200" s="125"/>
      <c r="C200" s="239"/>
      <c r="D200" s="240"/>
      <c r="E200" s="240"/>
      <c r="F200" s="241"/>
      <c r="G200" s="126"/>
      <c r="H200" s="242"/>
    </row>
    <row r="201" spans="1:10" ht="15" thickBot="1" x14ac:dyDescent="0.4">
      <c r="A201" s="97"/>
      <c r="B201" s="97"/>
      <c r="C201" s="221"/>
      <c r="D201" s="97"/>
      <c r="E201" s="196"/>
      <c r="F201" s="121"/>
      <c r="G201" s="121"/>
      <c r="H201" s="121"/>
    </row>
    <row r="202" spans="1:10" ht="16" thickBot="1" x14ac:dyDescent="0.4">
      <c r="A202" s="462" t="s">
        <v>390</v>
      </c>
      <c r="B202" s="463"/>
      <c r="C202" s="463"/>
      <c r="D202" s="463"/>
      <c r="E202" s="463"/>
      <c r="F202" s="463"/>
      <c r="G202" s="463"/>
      <c r="H202" s="464"/>
    </row>
    <row r="203" spans="1:10" x14ac:dyDescent="0.35">
      <c r="A203" s="95" t="s">
        <v>134</v>
      </c>
      <c r="B203" s="486" t="s">
        <v>335</v>
      </c>
      <c r="C203" s="486"/>
      <c r="D203" s="486"/>
      <c r="E203" s="486"/>
      <c r="F203" s="486"/>
      <c r="G203" s="486"/>
      <c r="H203" s="487"/>
    </row>
    <row r="204" spans="1:10" x14ac:dyDescent="0.35">
      <c r="A204" s="95"/>
      <c r="B204" s="488"/>
      <c r="C204" s="488"/>
      <c r="D204" s="488"/>
      <c r="E204" s="488"/>
      <c r="F204" s="488"/>
      <c r="G204" s="488"/>
      <c r="H204" s="489"/>
    </row>
    <row r="205" spans="1:10" x14ac:dyDescent="0.35">
      <c r="A205" s="141"/>
      <c r="B205" s="97"/>
      <c r="C205" s="97"/>
      <c r="D205" s="97"/>
      <c r="E205" s="97"/>
      <c r="F205" s="97"/>
      <c r="G205" s="97"/>
      <c r="H205" s="98"/>
    </row>
    <row r="206" spans="1:10" x14ac:dyDescent="0.35">
      <c r="A206" s="95"/>
      <c r="B206" s="100" t="s">
        <v>413</v>
      </c>
      <c r="C206" s="97"/>
      <c r="D206" s="476" t="s">
        <v>697</v>
      </c>
      <c r="E206" s="476"/>
      <c r="F206" s="476"/>
      <c r="G206" s="476"/>
      <c r="H206" s="477"/>
      <c r="J206" s="175"/>
    </row>
    <row r="207" spans="1:10" x14ac:dyDescent="0.35">
      <c r="A207" s="95"/>
      <c r="B207" s="97"/>
      <c r="C207" s="182"/>
      <c r="D207" s="182"/>
      <c r="E207" s="182"/>
      <c r="F207" s="182"/>
      <c r="G207" s="182"/>
      <c r="H207" s="183"/>
      <c r="J207" s="70"/>
    </row>
    <row r="208" spans="1:10" x14ac:dyDescent="0.35">
      <c r="A208" s="141"/>
      <c r="B208" s="97"/>
      <c r="C208" s="97"/>
      <c r="D208" s="97"/>
      <c r="E208" s="490" t="s">
        <v>290</v>
      </c>
      <c r="F208" s="490"/>
      <c r="G208" s="490"/>
      <c r="H208" s="491"/>
      <c r="J208" s="70"/>
    </row>
    <row r="209" spans="1:10" x14ac:dyDescent="0.35">
      <c r="A209" s="141"/>
      <c r="B209" s="97"/>
      <c r="C209" s="97"/>
      <c r="E209" s="103" t="s">
        <v>138</v>
      </c>
      <c r="F209" s="103" t="s">
        <v>138</v>
      </c>
      <c r="G209" s="103" t="s">
        <v>138</v>
      </c>
      <c r="H209" s="184" t="s">
        <v>138</v>
      </c>
      <c r="J209" s="70"/>
    </row>
    <row r="210" spans="1:10" x14ac:dyDescent="0.35">
      <c r="A210" s="141"/>
      <c r="B210" s="106" t="s">
        <v>199</v>
      </c>
      <c r="C210" s="107"/>
      <c r="D210" s="108"/>
      <c r="E210" s="107" t="s">
        <v>350</v>
      </c>
      <c r="F210" s="107" t="s">
        <v>148</v>
      </c>
      <c r="G210" s="107" t="s">
        <v>285</v>
      </c>
      <c r="H210" s="185" t="s">
        <v>286</v>
      </c>
      <c r="J210" s="70"/>
    </row>
    <row r="211" spans="1:10" ht="22" customHeight="1" x14ac:dyDescent="0.35">
      <c r="A211" s="141"/>
      <c r="B211" s="113" t="s">
        <v>287</v>
      </c>
      <c r="C211" s="103"/>
      <c r="D211" s="103"/>
      <c r="E211" s="103"/>
      <c r="F211" s="103"/>
      <c r="G211" s="103"/>
      <c r="H211" s="184"/>
      <c r="J211" s="175"/>
    </row>
    <row r="212" spans="1:10" x14ac:dyDescent="0.35">
      <c r="A212" s="141"/>
      <c r="B212" s="505" t="s">
        <v>583</v>
      </c>
      <c r="C212" s="505"/>
      <c r="D212" s="505"/>
      <c r="E212" s="243"/>
      <c r="F212" s="243"/>
      <c r="G212" s="244">
        <v>2</v>
      </c>
      <c r="H212" s="245"/>
    </row>
    <row r="213" spans="1:10" x14ac:dyDescent="0.35">
      <c r="A213" s="141"/>
      <c r="B213" s="475" t="s">
        <v>584</v>
      </c>
      <c r="C213" s="475"/>
      <c r="D213" s="475"/>
      <c r="E213" s="246"/>
      <c r="F213" s="246"/>
      <c r="G213" s="244">
        <v>3</v>
      </c>
      <c r="H213" s="245"/>
    </row>
    <row r="214" spans="1:10" x14ac:dyDescent="0.35">
      <c r="A214" s="141"/>
      <c r="B214" s="475"/>
      <c r="C214" s="475"/>
      <c r="D214" s="475"/>
      <c r="E214" s="246"/>
      <c r="F214" s="246"/>
      <c r="G214" s="244"/>
      <c r="H214" s="245"/>
    </row>
    <row r="215" spans="1:10" x14ac:dyDescent="0.35">
      <c r="A215" s="141"/>
      <c r="B215" s="475"/>
      <c r="C215" s="475"/>
      <c r="D215" s="475"/>
      <c r="E215" s="246"/>
      <c r="F215" s="246"/>
      <c r="G215" s="244"/>
      <c r="H215" s="245"/>
    </row>
    <row r="216" spans="1:10" x14ac:dyDescent="0.35">
      <c r="A216" s="141"/>
      <c r="B216" s="504" t="s">
        <v>153</v>
      </c>
      <c r="C216" s="504"/>
      <c r="D216" s="504"/>
      <c r="E216" s="246"/>
      <c r="F216" s="246"/>
      <c r="G216" s="246"/>
      <c r="H216" s="247"/>
    </row>
    <row r="217" spans="1:10" x14ac:dyDescent="0.35">
      <c r="A217" s="141"/>
      <c r="B217" s="475"/>
      <c r="C217" s="475"/>
      <c r="D217" s="475"/>
      <c r="E217" s="246"/>
      <c r="F217" s="246"/>
      <c r="G217" s="246"/>
      <c r="H217" s="247"/>
    </row>
    <row r="218" spans="1:10" ht="22" customHeight="1" x14ac:dyDescent="0.35">
      <c r="A218" s="141"/>
      <c r="B218" s="113" t="s">
        <v>288</v>
      </c>
      <c r="C218" s="151"/>
      <c r="D218" s="196"/>
      <c r="E218" s="196"/>
      <c r="F218" s="196"/>
      <c r="G218" s="197"/>
      <c r="H218" s="198"/>
    </row>
    <row r="219" spans="1:10" x14ac:dyDescent="0.35">
      <c r="A219" s="141"/>
      <c r="B219" s="505" t="s">
        <v>583</v>
      </c>
      <c r="C219" s="505"/>
      <c r="D219" s="505"/>
      <c r="E219" s="246"/>
      <c r="F219" s="246"/>
      <c r="G219" s="246">
        <v>2</v>
      </c>
      <c r="H219" s="247"/>
    </row>
    <row r="220" spans="1:10" x14ac:dyDescent="0.35">
      <c r="A220" s="141"/>
      <c r="B220" s="475" t="s">
        <v>584</v>
      </c>
      <c r="C220" s="475"/>
      <c r="D220" s="475"/>
      <c r="E220" s="246"/>
      <c r="F220" s="246"/>
      <c r="G220" s="246">
        <v>3</v>
      </c>
      <c r="H220" s="247"/>
    </row>
    <row r="221" spans="1:10" x14ac:dyDescent="0.35">
      <c r="A221" s="141"/>
      <c r="B221" s="475"/>
      <c r="C221" s="475"/>
      <c r="D221" s="475"/>
      <c r="E221" s="246"/>
      <c r="F221" s="246"/>
      <c r="G221" s="246"/>
      <c r="H221" s="247"/>
    </row>
    <row r="222" spans="1:10" x14ac:dyDescent="0.35">
      <c r="A222" s="141"/>
      <c r="B222" s="502"/>
      <c r="C222" s="506"/>
      <c r="D222" s="503"/>
      <c r="E222" s="246"/>
      <c r="F222" s="246"/>
      <c r="G222" s="246"/>
      <c r="H222" s="247"/>
    </row>
    <row r="223" spans="1:10" x14ac:dyDescent="0.35">
      <c r="A223" s="141"/>
      <c r="B223" s="478" t="s">
        <v>153</v>
      </c>
      <c r="C223" s="479"/>
      <c r="D223" s="480"/>
      <c r="E223" s="246"/>
      <c r="F223" s="246"/>
      <c r="G223" s="246"/>
      <c r="H223" s="247"/>
    </row>
    <row r="224" spans="1:10" x14ac:dyDescent="0.35">
      <c r="A224" s="141"/>
      <c r="B224" s="475"/>
      <c r="C224" s="475"/>
      <c r="D224" s="475"/>
      <c r="E224" s="246"/>
      <c r="F224" s="246"/>
      <c r="G224" s="246"/>
      <c r="H224" s="247"/>
    </row>
    <row r="225" spans="1:10" x14ac:dyDescent="0.35">
      <c r="A225" s="141"/>
      <c r="B225" s="157"/>
      <c r="C225" s="157"/>
      <c r="D225" s="157"/>
      <c r="E225" s="158"/>
      <c r="F225" s="158"/>
      <c r="G225" s="158"/>
      <c r="H225" s="248"/>
    </row>
    <row r="226" spans="1:10" x14ac:dyDescent="0.35">
      <c r="A226" s="95" t="s">
        <v>135</v>
      </c>
      <c r="B226" s="156" t="s">
        <v>336</v>
      </c>
      <c r="C226" s="157"/>
      <c r="D226" s="157"/>
      <c r="E226" s="158"/>
      <c r="F226" s="158"/>
      <c r="G226" s="158"/>
      <c r="H226" s="248"/>
      <c r="J226" s="249"/>
    </row>
    <row r="227" spans="1:10" x14ac:dyDescent="0.35">
      <c r="A227" s="141"/>
      <c r="B227" s="473"/>
      <c r="C227" s="473"/>
      <c r="D227" s="473"/>
      <c r="E227" s="473"/>
      <c r="F227" s="473"/>
      <c r="G227" s="473"/>
      <c r="H227" s="474"/>
      <c r="J227" s="175"/>
    </row>
    <row r="228" spans="1:10" ht="43.15" customHeight="1" x14ac:dyDescent="0.35">
      <c r="A228" s="141"/>
      <c r="B228" s="473"/>
      <c r="C228" s="473"/>
      <c r="D228" s="473"/>
      <c r="E228" s="473"/>
      <c r="F228" s="473"/>
      <c r="G228" s="473"/>
      <c r="H228" s="474"/>
      <c r="J228" s="189"/>
    </row>
    <row r="229" spans="1:10" ht="15" thickBot="1" x14ac:dyDescent="0.4">
      <c r="A229" s="159"/>
      <c r="B229" s="250"/>
      <c r="C229" s="251"/>
      <c r="D229" s="251"/>
      <c r="E229" s="251"/>
      <c r="F229" s="251"/>
      <c r="G229" s="251"/>
      <c r="H229" s="252"/>
    </row>
    <row r="230" spans="1:10" x14ac:dyDescent="0.35">
      <c r="A230" s="97"/>
      <c r="B230" s="97"/>
      <c r="C230" s="221"/>
      <c r="D230" s="97"/>
      <c r="E230" s="196"/>
      <c r="F230" s="121"/>
      <c r="G230" s="121"/>
      <c r="H230" s="121"/>
      <c r="I230" s="97"/>
    </row>
  </sheetData>
  <sheetProtection algorithmName="SHA-512" hashValue="tv7xv4ovMxXJASnGGGrEVMrwhAjc2aAUwJkwRsrToUWYcST8OcDtMB86Ww0mEF7DXyu4BQe2uU8T0A0vCGveXA==" saltValue="2hzsP8gHt9zub7k5VE1xZg==" spinCount="100000" sheet="1" objects="1" scenarios="1" insertRows="0"/>
  <mergeCells count="94">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B117:C117"/>
    <mergeCell ref="B65:C65"/>
    <mergeCell ref="B66:C66"/>
    <mergeCell ref="B67:C67"/>
    <mergeCell ref="B68:C68"/>
    <mergeCell ref="B72:C72"/>
    <mergeCell ref="B73:C73"/>
    <mergeCell ref="B74:C74"/>
    <mergeCell ref="B75:C75"/>
    <mergeCell ref="B86:C86"/>
    <mergeCell ref="B87:C87"/>
    <mergeCell ref="B88:C88"/>
    <mergeCell ref="B89:C89"/>
    <mergeCell ref="B224:D224"/>
    <mergeCell ref="B227:H228"/>
    <mergeCell ref="B213:D213"/>
    <mergeCell ref="B214:D214"/>
    <mergeCell ref="B215:D215"/>
    <mergeCell ref="B216:D216"/>
    <mergeCell ref="B217:D217"/>
    <mergeCell ref="B219:D219"/>
    <mergeCell ref="B220:D220"/>
    <mergeCell ref="B221:D221"/>
    <mergeCell ref="B222:D222"/>
    <mergeCell ref="B223:D223"/>
    <mergeCell ref="B212:D212"/>
    <mergeCell ref="G160:H160"/>
    <mergeCell ref="G164:H164"/>
    <mergeCell ref="G171:H171"/>
    <mergeCell ref="G179:H179"/>
    <mergeCell ref="G190:H190"/>
    <mergeCell ref="G197:H197"/>
    <mergeCell ref="G198:H198"/>
    <mergeCell ref="A202:H202"/>
    <mergeCell ref="B203:H204"/>
    <mergeCell ref="D206:H206"/>
    <mergeCell ref="E208:H208"/>
    <mergeCell ref="G159:H159"/>
    <mergeCell ref="G144:H144"/>
    <mergeCell ref="G146:H146"/>
    <mergeCell ref="G147:H147"/>
    <mergeCell ref="G148:H148"/>
    <mergeCell ref="G149:H149"/>
    <mergeCell ref="G150:H150"/>
    <mergeCell ref="G151:H151"/>
    <mergeCell ref="G155:H155"/>
    <mergeCell ref="G156:H156"/>
    <mergeCell ref="G157:H157"/>
    <mergeCell ref="G158:H158"/>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17:E18"/>
    <mergeCell ref="B76:C76"/>
    <mergeCell ref="A28:H28"/>
    <mergeCell ref="B29:H30"/>
    <mergeCell ref="D33:H33"/>
    <mergeCell ref="E37:H37"/>
    <mergeCell ref="B43:C43"/>
    <mergeCell ref="B48:C48"/>
    <mergeCell ref="B50:C50"/>
    <mergeCell ref="B55:C55"/>
    <mergeCell ref="B64:C64"/>
    <mergeCell ref="B69:C69"/>
    <mergeCell ref="B71:C71"/>
    <mergeCell ref="D34:H35"/>
    <mergeCell ref="B53:C53"/>
    <mergeCell ref="B52:C52"/>
  </mergeCells>
  <conditionalFormatting sqref="E43:E48 E58:E61 B145:H152 E50:E56 E216:E217 E219:E224 E79:E82 E71:E77 E100:E103 E92:E98 E121:E124 E113:E119">
    <cfRule type="expression" dxfId="193" priority="79">
      <formula>$F$11="no"</formula>
    </cfRule>
  </conditionalFormatting>
  <conditionalFormatting sqref="F43:F48 F58:F61 B154:H161 F50:F56 F216:F217 F219:F224 F79:F82 F71:F77 F100:F103 F92:F98 F121:F124 F113:F119">
    <cfRule type="expression" dxfId="192" priority="78">
      <formula>$F$13="no"</formula>
    </cfRule>
  </conditionalFormatting>
  <conditionalFormatting sqref="G43:G48 G50:G56 G58:G61 G64:G69 G71:G77 G79:G82 G85:G90 G92:G98 G100:G103 G106:G111 G113:G119 G121:G124 B163:H194 G212:G217 G219:G224">
    <cfRule type="expression" dxfId="191" priority="77">
      <formula>$F$15="no"</formula>
    </cfRule>
  </conditionalFormatting>
  <conditionalFormatting sqref="H43:H48 H58:H61 H50:H56 C196:H199 H216:H217 H219:H224 H79:H82 H71:H77 H100:H103 H92:H98 H121:H124 H113:H119">
    <cfRule type="expression" dxfId="190" priority="76">
      <formula>$F$20="no"</formula>
    </cfRule>
  </conditionalFormatting>
  <conditionalFormatting sqref="E64:E69">
    <cfRule type="expression" dxfId="189" priority="54">
      <formula>$F$11="no"</formula>
    </cfRule>
  </conditionalFormatting>
  <conditionalFormatting sqref="F64:F69">
    <cfRule type="expression" dxfId="188" priority="53">
      <formula>$F$13="no"</formula>
    </cfRule>
  </conditionalFormatting>
  <conditionalFormatting sqref="H64:H69">
    <cfRule type="expression" dxfId="187" priority="51">
      <formula>$F$20="no"</formula>
    </cfRule>
  </conditionalFormatting>
  <conditionalFormatting sqref="E85:E90">
    <cfRule type="expression" dxfId="186" priority="42">
      <formula>$F$11="no"</formula>
    </cfRule>
  </conditionalFormatting>
  <conditionalFormatting sqref="F85:F90">
    <cfRule type="expression" dxfId="185" priority="41">
      <formula>$F$13="no"</formula>
    </cfRule>
  </conditionalFormatting>
  <conditionalFormatting sqref="H85:H90">
    <cfRule type="expression" dxfId="184" priority="39">
      <formula>$F$20="no"</formula>
    </cfRule>
  </conditionalFormatting>
  <conditionalFormatting sqref="E106:E111">
    <cfRule type="expression" dxfId="183" priority="30">
      <formula>$F$11="no"</formula>
    </cfRule>
  </conditionalFormatting>
  <conditionalFormatting sqref="F106:F111">
    <cfRule type="expression" dxfId="182" priority="29">
      <formula>$F$13="no"</formula>
    </cfRule>
  </conditionalFormatting>
  <conditionalFormatting sqref="H106:H111">
    <cfRule type="expression" dxfId="181" priority="27">
      <formula>$F$20="no"</formula>
    </cfRule>
  </conditionalFormatting>
  <conditionalFormatting sqref="B196">
    <cfRule type="expression" dxfId="180" priority="26">
      <formula>$F$20="no"</formula>
    </cfRule>
  </conditionalFormatting>
  <conditionalFormatting sqref="E213:E215">
    <cfRule type="expression" dxfId="179" priority="20">
      <formula>$F$11="no"</formula>
    </cfRule>
  </conditionalFormatting>
  <conditionalFormatting sqref="F213:F215">
    <cfRule type="expression" dxfId="178" priority="19">
      <formula>$F$13="no"</formula>
    </cfRule>
  </conditionalFormatting>
  <conditionalFormatting sqref="E212">
    <cfRule type="expression" dxfId="177" priority="13">
      <formula>$F$11="no"</formula>
    </cfRule>
  </conditionalFormatting>
  <conditionalFormatting sqref="F212">
    <cfRule type="expression" dxfId="176" priority="12">
      <formula>$F$13="no"</formula>
    </cfRule>
  </conditionalFormatting>
  <conditionalFormatting sqref="H212:H215">
    <cfRule type="expression" dxfId="175" priority="10">
      <formula>$F$20="no"</formula>
    </cfRule>
  </conditionalFormatting>
  <conditionalFormatting sqref="A62:H64 A170:H194 A111:H113 A107:B110 D107:H110 A118:H124 A114:B117 D114:H117 A69:H71 A65:B68 D65:H68 A76:H85 A72:B75 D72:H75 A90:H92 A86:B89 D86:H89 A97:H106 A93:B96 D93:H96">
    <cfRule type="expression" dxfId="174" priority="9">
      <formula>$F$17="no"</formula>
    </cfRule>
  </conditionalFormatting>
  <conditionalFormatting sqref="A41">
    <cfRule type="expression" dxfId="173" priority="8">
      <formula>$F$17="no"</formula>
    </cfRule>
  </conditionalFormatting>
  <conditionalFormatting sqref="C163">
    <cfRule type="expression" dxfId="172" priority="7">
      <formula>$F$17="no"</formula>
    </cfRule>
  </conditionalFormatting>
  <conditionalFormatting sqref="C196">
    <cfRule type="expression" dxfId="171" priority="6">
      <formula>$F$17="no"</formula>
    </cfRule>
  </conditionalFormatting>
  <conditionalFormatting sqref="A28:H42 A48:H49 A43:A47 D43:H47 A55:H211 A50:A54 D50:H54 A215:H218 A212:A214 E212:H214 A222:H229 A219:A221 E219:H221">
    <cfRule type="expression" dxfId="170" priority="5">
      <formula>AND($F$11="no",$F$13="no",$F$15="no",$F$20="no")</formula>
    </cfRule>
  </conditionalFormatting>
  <conditionalFormatting sqref="B43:C47">
    <cfRule type="expression" dxfId="169" priority="4">
      <formula>AND($F$11="no",$F$13="no",$F$15="no",$F$20="no")</formula>
    </cfRule>
  </conditionalFormatting>
  <conditionalFormatting sqref="B50:C54">
    <cfRule type="expression" dxfId="168" priority="3">
      <formula>AND($F$11="no",$F$13="no",$F$15="no",$F$20="no")</formula>
    </cfRule>
  </conditionalFormatting>
  <conditionalFormatting sqref="B212:D214">
    <cfRule type="expression" dxfId="167" priority="2">
      <formula>AND($F$11="no",$F$13="no",$F$15="no",$F$20="no")</formula>
    </cfRule>
  </conditionalFormatting>
  <conditionalFormatting sqref="B219:D221">
    <cfRule type="expression" dxfId="166" priority="1">
      <formula>AND($F$11="no",$F$13="no",$F$15="no",$F$20="no")</formula>
    </cfRule>
  </conditionalFormatting>
  <pageMargins left="0.7" right="0.7" top="0.75" bottom="0.75" header="0.3" footer="0.3"/>
  <pageSetup orientation="portrait"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J230"/>
  <sheetViews>
    <sheetView showGridLines="0" zoomScaleNormal="100" workbookViewId="0"/>
  </sheetViews>
  <sheetFormatPr defaultColWidth="9.1796875" defaultRowHeight="14.5" x14ac:dyDescent="0.35"/>
  <cols>
    <col min="1" max="1" width="3" style="64" customWidth="1"/>
    <col min="2" max="2" width="12.26953125" style="64" customWidth="1"/>
    <col min="3" max="3" width="43.54296875" style="64" customWidth="1"/>
    <col min="4" max="4" width="19.26953125" style="64" customWidth="1"/>
    <col min="5" max="8" width="17.453125" style="64" customWidth="1"/>
    <col min="9" max="9" width="3.179687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310</v>
      </c>
    </row>
    <row r="5" spans="1:8" x14ac:dyDescent="0.35">
      <c r="A5" s="70" t="s">
        <v>0</v>
      </c>
      <c r="C5" s="71" t="str">
        <f>'Cover and Instructions'!$D$4</f>
        <v>Peach State Health Plan</v>
      </c>
      <c r="D5" s="71"/>
      <c r="E5" s="71"/>
      <c r="F5" s="71"/>
      <c r="G5" s="71"/>
    </row>
    <row r="6" spans="1:8" x14ac:dyDescent="0.35">
      <c r="A6" s="70" t="s">
        <v>515</v>
      </c>
      <c r="C6" s="71" t="str">
        <f>'Cover and Instructions'!D5</f>
        <v>Title XIX Adults</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6"/>
      <c r="C9" s="166"/>
      <c r="D9" s="166"/>
      <c r="E9" s="166"/>
      <c r="F9" s="166"/>
      <c r="G9" s="166"/>
      <c r="H9" s="167"/>
    </row>
    <row r="10" spans="1:8" x14ac:dyDescent="0.35">
      <c r="A10" s="79"/>
      <c r="B10" s="80"/>
      <c r="C10" s="80"/>
      <c r="D10" s="80"/>
      <c r="E10" s="80"/>
      <c r="F10" s="80"/>
      <c r="G10" s="80"/>
      <c r="H10" s="81"/>
    </row>
    <row r="11" spans="1:8" x14ac:dyDescent="0.35">
      <c r="A11" s="82" t="s">
        <v>370</v>
      </c>
      <c r="B11" s="83" t="s">
        <v>392</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393</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394</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10" x14ac:dyDescent="0.35">
      <c r="A17" s="82" t="s">
        <v>379</v>
      </c>
      <c r="B17" s="483" t="s">
        <v>502</v>
      </c>
      <c r="C17" s="483"/>
      <c r="D17" s="483"/>
      <c r="E17" s="483"/>
      <c r="F17" s="168" t="s">
        <v>372</v>
      </c>
      <c r="G17" s="86" t="str">
        <f>IF(F17="yes","  Report each income level in separate tiers in Section 1 and Section 2","")</f>
        <v/>
      </c>
      <c r="H17" s="81"/>
    </row>
    <row r="18" spans="1:10" x14ac:dyDescent="0.35">
      <c r="A18" s="82"/>
      <c r="B18" s="483"/>
      <c r="C18" s="483"/>
      <c r="D18" s="483"/>
      <c r="E18" s="483"/>
      <c r="F18" s="80"/>
      <c r="G18" s="86"/>
      <c r="H18" s="81"/>
    </row>
    <row r="19" spans="1:10" ht="6" customHeight="1" x14ac:dyDescent="0.35">
      <c r="A19" s="82"/>
      <c r="B19" s="83"/>
      <c r="C19" s="80"/>
      <c r="D19" s="80"/>
      <c r="E19" s="80"/>
      <c r="F19" s="80"/>
      <c r="G19" s="86"/>
      <c r="H19" s="81"/>
    </row>
    <row r="20" spans="1:10" x14ac:dyDescent="0.35">
      <c r="A20" s="82" t="s">
        <v>493</v>
      </c>
      <c r="B20" s="83" t="s">
        <v>395</v>
      </c>
      <c r="C20" s="80"/>
      <c r="D20" s="80"/>
      <c r="E20" s="80"/>
      <c r="F20" s="168" t="s">
        <v>372</v>
      </c>
      <c r="G20" s="86" t="str">
        <f>IF(F20="yes","  Complete Section 1 and Section 2","")</f>
        <v/>
      </c>
      <c r="H20" s="81"/>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171"/>
      <c r="C24" s="172"/>
      <c r="D24" s="172"/>
      <c r="E24" s="172"/>
      <c r="F24" s="173"/>
      <c r="G24" s="174"/>
      <c r="H24" s="169"/>
      <c r="J24" s="175"/>
    </row>
    <row r="25" spans="1:10" x14ac:dyDescent="0.35">
      <c r="A25" s="82"/>
      <c r="B25" s="176"/>
      <c r="C25" s="177"/>
      <c r="D25" s="177"/>
      <c r="E25" s="177"/>
      <c r="F25" s="178"/>
      <c r="G25" s="179"/>
      <c r="H25" s="169"/>
      <c r="J25" s="180"/>
    </row>
    <row r="26" spans="1:10" ht="15" thickBot="1" x14ac:dyDescent="0.4">
      <c r="A26" s="89"/>
      <c r="B26" s="90"/>
      <c r="C26" s="91"/>
      <c r="D26" s="91"/>
      <c r="E26" s="91"/>
      <c r="F26" s="91"/>
      <c r="G26" s="91"/>
      <c r="H26" s="181"/>
    </row>
    <row r="27" spans="1:10" s="140" customFormat="1" ht="15" thickBot="1" x14ac:dyDescent="0.4">
      <c r="A27" s="262"/>
      <c r="B27" s="262"/>
      <c r="C27" s="262"/>
      <c r="D27" s="262"/>
      <c r="E27" s="262"/>
      <c r="F27" s="262"/>
      <c r="G27" s="262"/>
      <c r="H27" s="263"/>
      <c r="I27" s="137"/>
    </row>
    <row r="28" spans="1:10" ht="16" thickBot="1" x14ac:dyDescent="0.4">
      <c r="A28" s="462" t="s">
        <v>397</v>
      </c>
      <c r="B28" s="463"/>
      <c r="C28" s="463"/>
      <c r="D28" s="463"/>
      <c r="E28" s="463"/>
      <c r="F28" s="463"/>
      <c r="G28" s="463"/>
      <c r="H28" s="464"/>
    </row>
    <row r="29" spans="1:10" x14ac:dyDescent="0.35">
      <c r="A29" s="95" t="s">
        <v>130</v>
      </c>
      <c r="B29" s="486" t="s">
        <v>368</v>
      </c>
      <c r="C29" s="486"/>
      <c r="D29" s="486"/>
      <c r="E29" s="486"/>
      <c r="F29" s="486"/>
      <c r="G29" s="486"/>
      <c r="H29" s="487"/>
    </row>
    <row r="30" spans="1:10" x14ac:dyDescent="0.35">
      <c r="A30" s="95"/>
      <c r="B30" s="488"/>
      <c r="C30" s="488"/>
      <c r="D30" s="488"/>
      <c r="E30" s="488"/>
      <c r="F30" s="488"/>
      <c r="G30" s="488"/>
      <c r="H30" s="489"/>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6"/>
      <c r="E33" s="476"/>
      <c r="F33" s="476"/>
      <c r="G33" s="476"/>
      <c r="H33" s="477"/>
    </row>
    <row r="34" spans="1:10" x14ac:dyDescent="0.35">
      <c r="A34" s="95"/>
      <c r="B34" s="100"/>
      <c r="C34" s="97"/>
      <c r="D34" s="473" t="s">
        <v>491</v>
      </c>
      <c r="E34" s="473"/>
      <c r="F34" s="473"/>
      <c r="G34" s="473"/>
      <c r="H34" s="474"/>
    </row>
    <row r="35" spans="1:10" x14ac:dyDescent="0.35">
      <c r="A35" s="95"/>
      <c r="B35" s="100"/>
      <c r="C35" s="97"/>
      <c r="D35" s="473"/>
      <c r="E35" s="473"/>
      <c r="F35" s="473"/>
      <c r="G35" s="473"/>
      <c r="H35" s="474"/>
    </row>
    <row r="36" spans="1:10" x14ac:dyDescent="0.35">
      <c r="A36" s="95"/>
      <c r="B36" s="97"/>
      <c r="C36" s="182"/>
      <c r="D36" s="182"/>
      <c r="E36" s="182"/>
      <c r="F36" s="182"/>
      <c r="G36" s="182"/>
      <c r="H36" s="183"/>
    </row>
    <row r="37" spans="1:10" ht="15" customHeight="1" x14ac:dyDescent="0.35">
      <c r="A37" s="141"/>
      <c r="B37" s="182"/>
      <c r="C37" s="182"/>
      <c r="D37" s="182"/>
      <c r="E37" s="490" t="s">
        <v>290</v>
      </c>
      <c r="F37" s="490"/>
      <c r="G37" s="490"/>
      <c r="H37" s="491"/>
    </row>
    <row r="38" spans="1:10" x14ac:dyDescent="0.35">
      <c r="A38" s="141"/>
      <c r="B38" s="97"/>
      <c r="C38" s="97"/>
      <c r="D38" s="97"/>
      <c r="E38" s="103" t="s">
        <v>158</v>
      </c>
      <c r="F38" s="103" t="s">
        <v>158</v>
      </c>
      <c r="G38" s="103" t="s">
        <v>158</v>
      </c>
      <c r="H38" s="184" t="s">
        <v>158</v>
      </c>
    </row>
    <row r="39" spans="1:10" x14ac:dyDescent="0.35">
      <c r="A39" s="141"/>
      <c r="B39" s="103"/>
      <c r="C39" s="103"/>
      <c r="D39" s="103" t="s">
        <v>165</v>
      </c>
      <c r="E39" s="103" t="s">
        <v>161</v>
      </c>
      <c r="F39" s="103" t="s">
        <v>161</v>
      </c>
      <c r="G39" s="103" t="s">
        <v>161</v>
      </c>
      <c r="H39" s="184" t="s">
        <v>161</v>
      </c>
    </row>
    <row r="40" spans="1:10" x14ac:dyDescent="0.35">
      <c r="A40" s="141"/>
      <c r="B40" s="106" t="s">
        <v>192</v>
      </c>
      <c r="C40" s="107"/>
      <c r="D40" s="107" t="s">
        <v>158</v>
      </c>
      <c r="E40" s="107" t="s">
        <v>350</v>
      </c>
      <c r="F40" s="107" t="s">
        <v>148</v>
      </c>
      <c r="G40" s="107" t="s">
        <v>285</v>
      </c>
      <c r="H40" s="185" t="s">
        <v>286</v>
      </c>
    </row>
    <row r="41" spans="1:10" x14ac:dyDescent="0.35">
      <c r="A41" s="187" t="s">
        <v>462</v>
      </c>
      <c r="B41" s="188"/>
      <c r="C41" s="103"/>
      <c r="D41" s="103"/>
      <c r="E41" s="103"/>
      <c r="F41" s="103"/>
      <c r="G41" s="103"/>
      <c r="H41" s="184"/>
    </row>
    <row r="42" spans="1:10" ht="22" customHeight="1" x14ac:dyDescent="0.35">
      <c r="A42" s="141"/>
      <c r="B42" s="113" t="s">
        <v>287</v>
      </c>
      <c r="C42" s="103"/>
      <c r="D42" s="103"/>
      <c r="E42" s="103"/>
      <c r="F42" s="103"/>
      <c r="G42" s="103"/>
      <c r="H42" s="184"/>
      <c r="J42" s="186"/>
    </row>
    <row r="43" spans="1:10" ht="15" customHeight="1" x14ac:dyDescent="0.35">
      <c r="A43" s="141"/>
      <c r="B43" s="475"/>
      <c r="C43" s="475"/>
      <c r="D43" s="190"/>
      <c r="E43" s="191"/>
      <c r="F43" s="191"/>
      <c r="G43" s="192"/>
      <c r="H43" s="193"/>
      <c r="J43" s="189"/>
    </row>
    <row r="44" spans="1:10" ht="15" customHeight="1" x14ac:dyDescent="0.35">
      <c r="A44" s="141"/>
      <c r="B44" s="502"/>
      <c r="C44" s="503"/>
      <c r="D44" s="190"/>
      <c r="E44" s="191"/>
      <c r="F44" s="191"/>
      <c r="G44" s="192"/>
      <c r="H44" s="193"/>
      <c r="J44" s="189"/>
    </row>
    <row r="45" spans="1:10" ht="15" customHeight="1" x14ac:dyDescent="0.35">
      <c r="A45" s="141"/>
      <c r="B45" s="502"/>
      <c r="C45" s="503"/>
      <c r="D45" s="190"/>
      <c r="E45" s="191"/>
      <c r="F45" s="191"/>
      <c r="G45" s="192"/>
      <c r="H45" s="193"/>
      <c r="J45" s="189"/>
    </row>
    <row r="46" spans="1:10" ht="15" customHeight="1" x14ac:dyDescent="0.35">
      <c r="A46" s="141"/>
      <c r="B46" s="502"/>
      <c r="C46" s="503"/>
      <c r="D46" s="190"/>
      <c r="E46" s="191"/>
      <c r="F46" s="191"/>
      <c r="G46" s="192"/>
      <c r="H46" s="193"/>
      <c r="J46" s="189"/>
    </row>
    <row r="47" spans="1:10" ht="15" customHeight="1" x14ac:dyDescent="0.35">
      <c r="A47" s="141"/>
      <c r="B47" s="478" t="s">
        <v>153</v>
      </c>
      <c r="C47" s="480"/>
      <c r="D47" s="190"/>
      <c r="E47" s="191"/>
      <c r="F47" s="191"/>
      <c r="G47" s="192"/>
      <c r="H47" s="193"/>
      <c r="J47" s="189"/>
    </row>
    <row r="48" spans="1:10" x14ac:dyDescent="0.35">
      <c r="A48" s="141"/>
      <c r="B48" s="475"/>
      <c r="C48" s="475"/>
      <c r="D48" s="191"/>
      <c r="E48" s="191"/>
      <c r="F48" s="191"/>
      <c r="G48" s="194"/>
      <c r="H48" s="195"/>
    </row>
    <row r="49" spans="1:8" ht="22" customHeight="1" x14ac:dyDescent="0.35">
      <c r="A49" s="141"/>
      <c r="B49" s="113" t="s">
        <v>288</v>
      </c>
      <c r="C49" s="151"/>
      <c r="D49" s="196"/>
      <c r="E49" s="196"/>
      <c r="F49" s="196"/>
      <c r="G49" s="197"/>
      <c r="H49" s="198"/>
    </row>
    <row r="50" spans="1:8" x14ac:dyDescent="0.35">
      <c r="A50" s="141"/>
      <c r="B50" s="475"/>
      <c r="C50" s="475"/>
      <c r="D50" s="191"/>
      <c r="E50" s="191"/>
      <c r="F50" s="191"/>
      <c r="G50" s="194"/>
      <c r="H50" s="195"/>
    </row>
    <row r="51" spans="1:8" x14ac:dyDescent="0.35">
      <c r="A51" s="141"/>
      <c r="B51" s="502"/>
      <c r="C51" s="503"/>
      <c r="D51" s="191"/>
      <c r="E51" s="191"/>
      <c r="F51" s="191"/>
      <c r="G51" s="194"/>
      <c r="H51" s="195"/>
    </row>
    <row r="52" spans="1:8" x14ac:dyDescent="0.35">
      <c r="A52" s="141"/>
      <c r="B52" s="502"/>
      <c r="C52" s="503"/>
      <c r="D52" s="191"/>
      <c r="E52" s="191"/>
      <c r="F52" s="191"/>
      <c r="G52" s="194"/>
      <c r="H52" s="195"/>
    </row>
    <row r="53" spans="1:8" x14ac:dyDescent="0.35">
      <c r="A53" s="141"/>
      <c r="B53" s="502"/>
      <c r="C53" s="503"/>
      <c r="D53" s="191"/>
      <c r="E53" s="191"/>
      <c r="F53" s="191"/>
      <c r="G53" s="194"/>
      <c r="H53" s="195"/>
    </row>
    <row r="54" spans="1:8" x14ac:dyDescent="0.35">
      <c r="A54" s="141"/>
      <c r="B54" s="478" t="s">
        <v>153</v>
      </c>
      <c r="C54" s="480"/>
      <c r="D54" s="191"/>
      <c r="E54" s="191"/>
      <c r="F54" s="191"/>
      <c r="G54" s="194"/>
      <c r="H54" s="195"/>
    </row>
    <row r="55" spans="1:8" x14ac:dyDescent="0.35">
      <c r="A55" s="141"/>
      <c r="B55" s="475"/>
      <c r="C55" s="475"/>
      <c r="D55" s="191"/>
      <c r="E55" s="191"/>
      <c r="F55" s="191"/>
      <c r="G55" s="194"/>
      <c r="H55" s="195"/>
    </row>
    <row r="56" spans="1:8" x14ac:dyDescent="0.35">
      <c r="A56" s="141"/>
      <c r="B56" s="199"/>
      <c r="C56" s="158"/>
      <c r="D56" s="200">
        <f>SUM(D43:D55)</f>
        <v>0</v>
      </c>
      <c r="E56" s="201">
        <f>SUM(E43:E55)</f>
        <v>0</v>
      </c>
      <c r="F56" s="201">
        <f>SUM(F43:F55)</f>
        <v>0</v>
      </c>
      <c r="G56" s="200">
        <f>SUM(G43:G55)</f>
        <v>0</v>
      </c>
      <c r="H56" s="202">
        <f>SUM(H43:H55)</f>
        <v>0</v>
      </c>
    </row>
    <row r="57" spans="1:8" x14ac:dyDescent="0.35">
      <c r="A57" s="95" t="s">
        <v>131</v>
      </c>
      <c r="B57" s="100" t="s">
        <v>297</v>
      </c>
      <c r="C57" s="158"/>
      <c r="D57" s="203"/>
      <c r="E57" s="203"/>
      <c r="F57" s="203"/>
      <c r="G57" s="197"/>
      <c r="H57" s="198"/>
    </row>
    <row r="58" spans="1:8" x14ac:dyDescent="0.35">
      <c r="A58" s="141"/>
      <c r="B58" s="97"/>
      <c r="C58" s="97" t="s">
        <v>283</v>
      </c>
      <c r="D58" s="200">
        <f>D56</f>
        <v>0</v>
      </c>
      <c r="E58" s="201">
        <f t="shared" ref="E58:H58" si="0">E56</f>
        <v>0</v>
      </c>
      <c r="F58" s="201">
        <f t="shared" si="0"/>
        <v>0</v>
      </c>
      <c r="G58" s="200">
        <f t="shared" si="0"/>
        <v>0</v>
      </c>
      <c r="H58" s="206">
        <f t="shared" si="0"/>
        <v>0</v>
      </c>
    </row>
    <row r="59" spans="1:8" x14ac:dyDescent="0.35">
      <c r="A59" s="141"/>
      <c r="B59" s="97"/>
      <c r="C59" s="97" t="s">
        <v>284</v>
      </c>
      <c r="D59" s="97"/>
      <c r="E59" s="120" t="e">
        <f>E58/D58</f>
        <v>#DIV/0!</v>
      </c>
      <c r="F59" s="120" t="e">
        <f>F58/D58</f>
        <v>#DIV/0!</v>
      </c>
      <c r="G59" s="120" t="e">
        <f>G58/D58</f>
        <v>#DIV/0!</v>
      </c>
      <c r="H59" s="207" t="e">
        <f>H58/D58</f>
        <v>#DIV/0!</v>
      </c>
    </row>
    <row r="60" spans="1:8" x14ac:dyDescent="0.35">
      <c r="A60" s="141"/>
      <c r="B60" s="97"/>
      <c r="C60" s="208" t="s">
        <v>298</v>
      </c>
      <c r="D60" s="97"/>
      <c r="E60" s="121" t="e">
        <f>IF(E59&gt;=(2/3),"Yes","No")</f>
        <v>#DIV/0!</v>
      </c>
      <c r="F60" s="121" t="e">
        <f>IF(F59&gt;=(2/3),"Yes","No")</f>
        <v>#DIV/0!</v>
      </c>
      <c r="G60" s="121" t="e">
        <f>IF(G59&gt;=(2/3),"Yes","No")</f>
        <v>#DIV/0!</v>
      </c>
      <c r="H60" s="209" t="e">
        <f>IF(H59&gt;=(2/3),"Yes","No")</f>
        <v>#DIV/0!</v>
      </c>
    </row>
    <row r="61" spans="1:8" x14ac:dyDescent="0.35">
      <c r="A61" s="141"/>
      <c r="B61" s="108"/>
      <c r="C61" s="108"/>
      <c r="D61" s="108"/>
      <c r="E61" s="210" t="e">
        <f>IF(E60="No", "Note A", "Note B")</f>
        <v>#DIV/0!</v>
      </c>
      <c r="F61" s="210" t="e">
        <f>IF(F60="No", "Note A", "Note B")</f>
        <v>#DIV/0!</v>
      </c>
      <c r="G61" s="210" t="e">
        <f>IF(G60="No", "Note A", "Note B")</f>
        <v>#DIV/0!</v>
      </c>
      <c r="H61" s="211" t="e">
        <f>IF(H60="No", "Note A", "Note B")</f>
        <v>#DIV/0!</v>
      </c>
    </row>
    <row r="62" spans="1:8" x14ac:dyDescent="0.35">
      <c r="A62" s="187" t="s">
        <v>463</v>
      </c>
      <c r="B62" s="188"/>
      <c r="C62" s="103"/>
      <c r="D62" s="103"/>
      <c r="E62" s="103"/>
      <c r="F62" s="103"/>
      <c r="G62" s="103"/>
      <c r="H62" s="184"/>
    </row>
    <row r="63" spans="1:8" ht="19.5" customHeight="1" x14ac:dyDescent="0.35">
      <c r="A63" s="141"/>
      <c r="B63" s="113" t="s">
        <v>287</v>
      </c>
      <c r="C63" s="103"/>
      <c r="D63" s="103"/>
      <c r="E63" s="103"/>
      <c r="F63" s="103"/>
      <c r="G63" s="103"/>
      <c r="H63" s="184"/>
    </row>
    <row r="64" spans="1:8" x14ac:dyDescent="0.35">
      <c r="A64" s="141"/>
      <c r="B64" s="475"/>
      <c r="C64" s="475"/>
      <c r="D64" s="190"/>
      <c r="E64" s="191"/>
      <c r="F64" s="191"/>
      <c r="G64" s="192"/>
      <c r="H64" s="193"/>
    </row>
    <row r="65" spans="1:8" x14ac:dyDescent="0.35">
      <c r="A65" s="141"/>
      <c r="B65" s="502"/>
      <c r="C65" s="503"/>
      <c r="D65" s="190"/>
      <c r="E65" s="191"/>
      <c r="F65" s="191"/>
      <c r="G65" s="192"/>
      <c r="H65" s="193"/>
    </row>
    <row r="66" spans="1:8" x14ac:dyDescent="0.35">
      <c r="A66" s="141"/>
      <c r="B66" s="502"/>
      <c r="C66" s="503"/>
      <c r="D66" s="190"/>
      <c r="E66" s="191"/>
      <c r="F66" s="191"/>
      <c r="G66" s="192"/>
      <c r="H66" s="193"/>
    </row>
    <row r="67" spans="1:8" x14ac:dyDescent="0.35">
      <c r="A67" s="141"/>
      <c r="B67" s="502"/>
      <c r="C67" s="503"/>
      <c r="D67" s="190"/>
      <c r="E67" s="191"/>
      <c r="F67" s="191"/>
      <c r="G67" s="192"/>
      <c r="H67" s="193"/>
    </row>
    <row r="68" spans="1:8" x14ac:dyDescent="0.35">
      <c r="A68" s="141"/>
      <c r="B68" s="478" t="s">
        <v>153</v>
      </c>
      <c r="C68" s="480"/>
      <c r="D68" s="190"/>
      <c r="E68" s="191"/>
      <c r="F68" s="191"/>
      <c r="G68" s="192"/>
      <c r="H68" s="193"/>
    </row>
    <row r="69" spans="1:8" x14ac:dyDescent="0.35">
      <c r="A69" s="141"/>
      <c r="B69" s="475"/>
      <c r="C69" s="475"/>
      <c r="D69" s="191"/>
      <c r="E69" s="191"/>
      <c r="F69" s="191"/>
      <c r="G69" s="194"/>
      <c r="H69" s="195"/>
    </row>
    <row r="70" spans="1:8" ht="19.5" customHeight="1" x14ac:dyDescent="0.35">
      <c r="A70" s="141"/>
      <c r="B70" s="113" t="s">
        <v>288</v>
      </c>
      <c r="C70" s="151"/>
      <c r="D70" s="196"/>
      <c r="E70" s="196"/>
      <c r="F70" s="196"/>
      <c r="G70" s="197"/>
      <c r="H70" s="198"/>
    </row>
    <row r="71" spans="1:8" x14ac:dyDescent="0.35">
      <c r="A71" s="141"/>
      <c r="B71" s="475"/>
      <c r="C71" s="475"/>
      <c r="D71" s="191"/>
      <c r="E71" s="191"/>
      <c r="F71" s="191"/>
      <c r="G71" s="194"/>
      <c r="H71" s="195"/>
    </row>
    <row r="72" spans="1:8" x14ac:dyDescent="0.35">
      <c r="A72" s="141"/>
      <c r="B72" s="502"/>
      <c r="C72" s="503"/>
      <c r="D72" s="191"/>
      <c r="E72" s="191"/>
      <c r="F72" s="191"/>
      <c r="G72" s="194"/>
      <c r="H72" s="195"/>
    </row>
    <row r="73" spans="1:8" x14ac:dyDescent="0.35">
      <c r="A73" s="141"/>
      <c r="B73" s="502"/>
      <c r="C73" s="503"/>
      <c r="D73" s="191"/>
      <c r="E73" s="191"/>
      <c r="F73" s="191"/>
      <c r="G73" s="194"/>
      <c r="H73" s="195"/>
    </row>
    <row r="74" spans="1:8" x14ac:dyDescent="0.35">
      <c r="A74" s="141"/>
      <c r="B74" s="502"/>
      <c r="C74" s="503"/>
      <c r="D74" s="191"/>
      <c r="E74" s="191"/>
      <c r="F74" s="191"/>
      <c r="G74" s="194"/>
      <c r="H74" s="195"/>
    </row>
    <row r="75" spans="1:8" x14ac:dyDescent="0.35">
      <c r="A75" s="141"/>
      <c r="B75" s="478" t="s">
        <v>153</v>
      </c>
      <c r="C75" s="480"/>
      <c r="D75" s="191"/>
      <c r="E75" s="191"/>
      <c r="F75" s="191"/>
      <c r="G75" s="194"/>
      <c r="H75" s="195"/>
    </row>
    <row r="76" spans="1:8" x14ac:dyDescent="0.35">
      <c r="A76" s="141"/>
      <c r="B76" s="475"/>
      <c r="C76" s="475"/>
      <c r="D76" s="191"/>
      <c r="E76" s="191"/>
      <c r="F76" s="191"/>
      <c r="G76" s="194"/>
      <c r="H76" s="195"/>
    </row>
    <row r="77" spans="1:8" x14ac:dyDescent="0.35">
      <c r="A77" s="141"/>
      <c r="B77" s="199"/>
      <c r="C77" s="158"/>
      <c r="D77" s="200">
        <f>SUM(D64:D76)</f>
        <v>0</v>
      </c>
      <c r="E77" s="201">
        <f>SUM(E64:E76)</f>
        <v>0</v>
      </c>
      <c r="F77" s="201">
        <f>SUM(F64:F76)</f>
        <v>0</v>
      </c>
      <c r="G77" s="200">
        <f>SUM(G64:G76)</f>
        <v>0</v>
      </c>
      <c r="H77" s="202">
        <f>SUM(H64:H76)</f>
        <v>0</v>
      </c>
    </row>
    <row r="78" spans="1:8" x14ac:dyDescent="0.35">
      <c r="A78" s="95" t="s">
        <v>131</v>
      </c>
      <c r="B78" s="100" t="s">
        <v>297</v>
      </c>
      <c r="C78" s="158"/>
      <c r="D78" s="203"/>
      <c r="E78" s="203"/>
      <c r="F78" s="203"/>
      <c r="G78" s="197"/>
      <c r="H78" s="198"/>
    </row>
    <row r="79" spans="1:8" x14ac:dyDescent="0.35">
      <c r="A79" s="141"/>
      <c r="B79" s="97"/>
      <c r="C79" s="97" t="s">
        <v>283</v>
      </c>
      <c r="D79" s="200">
        <f>D77</f>
        <v>0</v>
      </c>
      <c r="E79" s="201">
        <f t="shared" ref="E79:H79" si="1">E77</f>
        <v>0</v>
      </c>
      <c r="F79" s="201">
        <f t="shared" si="1"/>
        <v>0</v>
      </c>
      <c r="G79" s="200">
        <f t="shared" si="1"/>
        <v>0</v>
      </c>
      <c r="H79" s="206">
        <f t="shared" si="1"/>
        <v>0</v>
      </c>
    </row>
    <row r="80" spans="1:8" x14ac:dyDescent="0.35">
      <c r="A80" s="141"/>
      <c r="B80" s="97"/>
      <c r="C80" s="97" t="s">
        <v>284</v>
      </c>
      <c r="D80" s="97"/>
      <c r="E80" s="120" t="e">
        <f>E79/D79</f>
        <v>#DIV/0!</v>
      </c>
      <c r="F80" s="120" t="e">
        <f>F79/D79</f>
        <v>#DIV/0!</v>
      </c>
      <c r="G80" s="120" t="e">
        <f>G79/D79</f>
        <v>#DIV/0!</v>
      </c>
      <c r="H80" s="207" t="e">
        <f>H79/D79</f>
        <v>#DIV/0!</v>
      </c>
    </row>
    <row r="81" spans="1:8" x14ac:dyDescent="0.35">
      <c r="A81" s="141"/>
      <c r="B81" s="97"/>
      <c r="C81" s="208" t="s">
        <v>298</v>
      </c>
      <c r="D81" s="97"/>
      <c r="E81" s="121" t="e">
        <f>IF(E80&gt;=(2/3),"Yes","No")</f>
        <v>#DIV/0!</v>
      </c>
      <c r="F81" s="121" t="e">
        <f>IF(F80&gt;=(2/3),"Yes","No")</f>
        <v>#DIV/0!</v>
      </c>
      <c r="G81" s="121" t="e">
        <f>IF(G80&gt;=(2/3),"Yes","No")</f>
        <v>#DIV/0!</v>
      </c>
      <c r="H81" s="209" t="e">
        <f>IF(H80&gt;=(2/3),"Yes","No")</f>
        <v>#DIV/0!</v>
      </c>
    </row>
    <row r="82" spans="1:8" x14ac:dyDescent="0.35">
      <c r="A82" s="141"/>
      <c r="B82" s="108"/>
      <c r="C82" s="108"/>
      <c r="D82" s="108"/>
      <c r="E82" s="210" t="e">
        <f>IF(E81="No", "Note A", "Note B")</f>
        <v>#DIV/0!</v>
      </c>
      <c r="F82" s="210" t="e">
        <f>IF(F81="No", "Note A", "Note B")</f>
        <v>#DIV/0!</v>
      </c>
      <c r="G82" s="210" t="e">
        <f>IF(G81="No", "Note A", "Note B")</f>
        <v>#DIV/0!</v>
      </c>
      <c r="H82" s="211" t="e">
        <f>IF(H81="No", "Note A", "Note B")</f>
        <v>#DIV/0!</v>
      </c>
    </row>
    <row r="83" spans="1:8" x14ac:dyDescent="0.35">
      <c r="A83" s="187" t="s">
        <v>464</v>
      </c>
      <c r="B83" s="188"/>
      <c r="C83" s="103"/>
      <c r="D83" s="103"/>
      <c r="E83" s="103"/>
      <c r="F83" s="103"/>
      <c r="G83" s="103"/>
      <c r="H83" s="184"/>
    </row>
    <row r="84" spans="1:8" ht="19.5" customHeight="1" x14ac:dyDescent="0.35">
      <c r="A84" s="141"/>
      <c r="B84" s="113" t="s">
        <v>287</v>
      </c>
      <c r="C84" s="103"/>
      <c r="D84" s="103"/>
      <c r="E84" s="103"/>
      <c r="F84" s="103"/>
      <c r="G84" s="103"/>
      <c r="H84" s="184"/>
    </row>
    <row r="85" spans="1:8" x14ac:dyDescent="0.35">
      <c r="A85" s="141"/>
      <c r="B85" s="475"/>
      <c r="C85" s="475"/>
      <c r="D85" s="190"/>
      <c r="E85" s="191"/>
      <c r="F85" s="191"/>
      <c r="G85" s="192"/>
      <c r="H85" s="193"/>
    </row>
    <row r="86" spans="1:8" x14ac:dyDescent="0.35">
      <c r="A86" s="141"/>
      <c r="B86" s="502"/>
      <c r="C86" s="503"/>
      <c r="D86" s="190"/>
      <c r="E86" s="191"/>
      <c r="F86" s="191"/>
      <c r="G86" s="192"/>
      <c r="H86" s="193"/>
    </row>
    <row r="87" spans="1:8" x14ac:dyDescent="0.35">
      <c r="A87" s="141"/>
      <c r="B87" s="502"/>
      <c r="C87" s="503"/>
      <c r="D87" s="190"/>
      <c r="E87" s="191"/>
      <c r="F87" s="191"/>
      <c r="G87" s="192"/>
      <c r="H87" s="193"/>
    </row>
    <row r="88" spans="1:8" x14ac:dyDescent="0.35">
      <c r="A88" s="141"/>
      <c r="B88" s="502"/>
      <c r="C88" s="503"/>
      <c r="D88" s="190"/>
      <c r="E88" s="191"/>
      <c r="F88" s="191"/>
      <c r="G88" s="192"/>
      <c r="H88" s="193"/>
    </row>
    <row r="89" spans="1:8" x14ac:dyDescent="0.35">
      <c r="A89" s="141"/>
      <c r="B89" s="478" t="s">
        <v>153</v>
      </c>
      <c r="C89" s="480"/>
      <c r="D89" s="190"/>
      <c r="E89" s="191"/>
      <c r="F89" s="191"/>
      <c r="G89" s="192"/>
      <c r="H89" s="193"/>
    </row>
    <row r="90" spans="1:8" x14ac:dyDescent="0.35">
      <c r="A90" s="141"/>
      <c r="B90" s="475"/>
      <c r="C90" s="475"/>
      <c r="D90" s="191"/>
      <c r="E90" s="191"/>
      <c r="F90" s="191"/>
      <c r="G90" s="194"/>
      <c r="H90" s="195"/>
    </row>
    <row r="91" spans="1:8" ht="19.5" customHeight="1" x14ac:dyDescent="0.35">
      <c r="A91" s="141"/>
      <c r="B91" s="113" t="s">
        <v>288</v>
      </c>
      <c r="C91" s="151"/>
      <c r="D91" s="196"/>
      <c r="E91" s="196"/>
      <c r="F91" s="196"/>
      <c r="G91" s="197"/>
      <c r="H91" s="198"/>
    </row>
    <row r="92" spans="1:8" x14ac:dyDescent="0.35">
      <c r="A92" s="141"/>
      <c r="B92" s="475"/>
      <c r="C92" s="475"/>
      <c r="D92" s="191"/>
      <c r="E92" s="191"/>
      <c r="F92" s="191"/>
      <c r="G92" s="194"/>
      <c r="H92" s="195"/>
    </row>
    <row r="93" spans="1:8" x14ac:dyDescent="0.35">
      <c r="A93" s="141"/>
      <c r="B93" s="502"/>
      <c r="C93" s="503"/>
      <c r="D93" s="191"/>
      <c r="E93" s="191"/>
      <c r="F93" s="191"/>
      <c r="G93" s="194"/>
      <c r="H93" s="195"/>
    </row>
    <row r="94" spans="1:8" x14ac:dyDescent="0.35">
      <c r="A94" s="141"/>
      <c r="B94" s="502"/>
      <c r="C94" s="503"/>
      <c r="D94" s="191"/>
      <c r="E94" s="191"/>
      <c r="F94" s="191"/>
      <c r="G94" s="194"/>
      <c r="H94" s="195"/>
    </row>
    <row r="95" spans="1:8" x14ac:dyDescent="0.35">
      <c r="A95" s="141"/>
      <c r="B95" s="502"/>
      <c r="C95" s="503"/>
      <c r="D95" s="191"/>
      <c r="E95" s="191"/>
      <c r="F95" s="191"/>
      <c r="G95" s="194"/>
      <c r="H95" s="195"/>
    </row>
    <row r="96" spans="1:8" x14ac:dyDescent="0.35">
      <c r="A96" s="141"/>
      <c r="B96" s="478" t="s">
        <v>153</v>
      </c>
      <c r="C96" s="480"/>
      <c r="D96" s="191"/>
      <c r="E96" s="191"/>
      <c r="F96" s="191"/>
      <c r="G96" s="194"/>
      <c r="H96" s="195"/>
    </row>
    <row r="97" spans="1:8" x14ac:dyDescent="0.35">
      <c r="A97" s="141"/>
      <c r="B97" s="475"/>
      <c r="C97" s="475"/>
      <c r="D97" s="191"/>
      <c r="E97" s="191"/>
      <c r="F97" s="191"/>
      <c r="G97" s="194"/>
      <c r="H97" s="195"/>
    </row>
    <row r="98" spans="1:8" x14ac:dyDescent="0.35">
      <c r="A98" s="141"/>
      <c r="B98" s="199"/>
      <c r="C98" s="158"/>
      <c r="D98" s="200">
        <f>SUM(D85:D97)</f>
        <v>0</v>
      </c>
      <c r="E98" s="201">
        <f>SUM(E85:E97)</f>
        <v>0</v>
      </c>
      <c r="F98" s="201">
        <f>SUM(F85:F97)</f>
        <v>0</v>
      </c>
      <c r="G98" s="200">
        <f>SUM(G85:G97)</f>
        <v>0</v>
      </c>
      <c r="H98" s="202">
        <f>SUM(H85:H97)</f>
        <v>0</v>
      </c>
    </row>
    <row r="99" spans="1:8" x14ac:dyDescent="0.35">
      <c r="A99" s="95" t="s">
        <v>131</v>
      </c>
      <c r="B99" s="100" t="s">
        <v>297</v>
      </c>
      <c r="C99" s="158"/>
      <c r="D99" s="203"/>
      <c r="E99" s="203"/>
      <c r="F99" s="203"/>
      <c r="G99" s="197"/>
      <c r="H99" s="198"/>
    </row>
    <row r="100" spans="1:8" x14ac:dyDescent="0.35">
      <c r="A100" s="141"/>
      <c r="B100" s="97"/>
      <c r="C100" s="97" t="s">
        <v>283</v>
      </c>
      <c r="D100" s="200">
        <f>D98</f>
        <v>0</v>
      </c>
      <c r="E100" s="201">
        <f t="shared" ref="E100:H100" si="2">E98</f>
        <v>0</v>
      </c>
      <c r="F100" s="201">
        <f t="shared" si="2"/>
        <v>0</v>
      </c>
      <c r="G100" s="200">
        <f t="shared" si="2"/>
        <v>0</v>
      </c>
      <c r="H100" s="206">
        <f t="shared" si="2"/>
        <v>0</v>
      </c>
    </row>
    <row r="101" spans="1:8" x14ac:dyDescent="0.35">
      <c r="A101" s="141"/>
      <c r="B101" s="97"/>
      <c r="C101" s="97" t="s">
        <v>284</v>
      </c>
      <c r="D101" s="97"/>
      <c r="E101" s="120" t="e">
        <f>E100/D100</f>
        <v>#DIV/0!</v>
      </c>
      <c r="F101" s="120" t="e">
        <f>F100/D100</f>
        <v>#DIV/0!</v>
      </c>
      <c r="G101" s="120" t="e">
        <f>G100/D100</f>
        <v>#DIV/0!</v>
      </c>
      <c r="H101" s="207" t="e">
        <f>H100/D100</f>
        <v>#DIV/0!</v>
      </c>
    </row>
    <row r="102" spans="1:8" x14ac:dyDescent="0.35">
      <c r="A102" s="141"/>
      <c r="B102" s="97"/>
      <c r="C102" s="208" t="s">
        <v>298</v>
      </c>
      <c r="D102" s="97"/>
      <c r="E102" s="121" t="e">
        <f>IF(E101&gt;=(2/3),"Yes","No")</f>
        <v>#DIV/0!</v>
      </c>
      <c r="F102" s="121" t="e">
        <f>IF(F101&gt;=(2/3),"Yes","No")</f>
        <v>#DIV/0!</v>
      </c>
      <c r="G102" s="121" t="e">
        <f>IF(G101&gt;=(2/3),"Yes","No")</f>
        <v>#DIV/0!</v>
      </c>
      <c r="H102" s="209" t="e">
        <f>IF(H101&gt;=(2/3),"Yes","No")</f>
        <v>#DIV/0!</v>
      </c>
    </row>
    <row r="103" spans="1:8" x14ac:dyDescent="0.35">
      <c r="A103" s="141"/>
      <c r="B103" s="108"/>
      <c r="C103" s="108"/>
      <c r="D103" s="108"/>
      <c r="E103" s="210" t="e">
        <f>IF(E102="No", "Note A", "Note B")</f>
        <v>#DIV/0!</v>
      </c>
      <c r="F103" s="210" t="e">
        <f>IF(F102="No", "Note A", "Note B")</f>
        <v>#DIV/0!</v>
      </c>
      <c r="G103" s="210" t="e">
        <f>IF(G102="No", "Note A", "Note B")</f>
        <v>#DIV/0!</v>
      </c>
      <c r="H103" s="211" t="e">
        <f>IF(H102="No", "Note A", "Note B")</f>
        <v>#DIV/0!</v>
      </c>
    </row>
    <row r="104" spans="1:8" x14ac:dyDescent="0.35">
      <c r="A104" s="187" t="s">
        <v>465</v>
      </c>
      <c r="B104" s="188"/>
      <c r="C104" s="103"/>
      <c r="D104" s="103"/>
      <c r="E104" s="103"/>
      <c r="F104" s="103"/>
      <c r="G104" s="103"/>
      <c r="H104" s="184"/>
    </row>
    <row r="105" spans="1:8" ht="19.5" customHeight="1" x14ac:dyDescent="0.35">
      <c r="A105" s="141"/>
      <c r="B105" s="113" t="s">
        <v>287</v>
      </c>
      <c r="C105" s="103"/>
      <c r="D105" s="103"/>
      <c r="E105" s="103"/>
      <c r="F105" s="103"/>
      <c r="G105" s="103"/>
      <c r="H105" s="184"/>
    </row>
    <row r="106" spans="1:8" x14ac:dyDescent="0.35">
      <c r="A106" s="141"/>
      <c r="B106" s="475"/>
      <c r="C106" s="475"/>
      <c r="D106" s="190"/>
      <c r="E106" s="191"/>
      <c r="F106" s="191"/>
      <c r="G106" s="192"/>
      <c r="H106" s="193"/>
    </row>
    <row r="107" spans="1:8" x14ac:dyDescent="0.35">
      <c r="A107" s="141"/>
      <c r="B107" s="502"/>
      <c r="C107" s="503"/>
      <c r="D107" s="190"/>
      <c r="E107" s="191"/>
      <c r="F107" s="191"/>
      <c r="G107" s="192"/>
      <c r="H107" s="193"/>
    </row>
    <row r="108" spans="1:8" x14ac:dyDescent="0.35">
      <c r="A108" s="141"/>
      <c r="B108" s="502"/>
      <c r="C108" s="503"/>
      <c r="D108" s="190"/>
      <c r="E108" s="191"/>
      <c r="F108" s="191"/>
      <c r="G108" s="192"/>
      <c r="H108" s="193"/>
    </row>
    <row r="109" spans="1:8" x14ac:dyDescent="0.35">
      <c r="A109" s="141"/>
      <c r="B109" s="502"/>
      <c r="C109" s="503"/>
      <c r="D109" s="190"/>
      <c r="E109" s="191"/>
      <c r="F109" s="191"/>
      <c r="G109" s="192"/>
      <c r="H109" s="193"/>
    </row>
    <row r="110" spans="1:8" x14ac:dyDescent="0.35">
      <c r="A110" s="141"/>
      <c r="B110" s="478" t="s">
        <v>153</v>
      </c>
      <c r="C110" s="480"/>
      <c r="D110" s="190"/>
      <c r="E110" s="191"/>
      <c r="F110" s="191"/>
      <c r="G110" s="192"/>
      <c r="H110" s="193"/>
    </row>
    <row r="111" spans="1:8" x14ac:dyDescent="0.35">
      <c r="A111" s="141"/>
      <c r="B111" s="475"/>
      <c r="C111" s="475"/>
      <c r="D111" s="191"/>
      <c r="E111" s="191"/>
      <c r="F111" s="191"/>
      <c r="G111" s="194"/>
      <c r="H111" s="195"/>
    </row>
    <row r="112" spans="1:8" ht="19.5" customHeight="1" x14ac:dyDescent="0.35">
      <c r="A112" s="141"/>
      <c r="B112" s="113" t="s">
        <v>288</v>
      </c>
      <c r="C112" s="151"/>
      <c r="D112" s="196"/>
      <c r="E112" s="196"/>
      <c r="F112" s="196"/>
      <c r="G112" s="197"/>
      <c r="H112" s="198"/>
    </row>
    <row r="113" spans="1:8" x14ac:dyDescent="0.35">
      <c r="A113" s="141"/>
      <c r="B113" s="475"/>
      <c r="C113" s="475"/>
      <c r="D113" s="191"/>
      <c r="E113" s="191"/>
      <c r="F113" s="191"/>
      <c r="G113" s="194"/>
      <c r="H113" s="195"/>
    </row>
    <row r="114" spans="1:8" x14ac:dyDescent="0.35">
      <c r="A114" s="141"/>
      <c r="B114" s="502"/>
      <c r="C114" s="503"/>
      <c r="D114" s="191"/>
      <c r="E114" s="191"/>
      <c r="F114" s="191"/>
      <c r="G114" s="194"/>
      <c r="H114" s="195"/>
    </row>
    <row r="115" spans="1:8" x14ac:dyDescent="0.35">
      <c r="A115" s="141"/>
      <c r="B115" s="502"/>
      <c r="C115" s="503"/>
      <c r="D115" s="191"/>
      <c r="E115" s="191"/>
      <c r="F115" s="191"/>
      <c r="G115" s="194"/>
      <c r="H115" s="195"/>
    </row>
    <row r="116" spans="1:8" x14ac:dyDescent="0.35">
      <c r="A116" s="141"/>
      <c r="B116" s="502"/>
      <c r="C116" s="503"/>
      <c r="D116" s="191"/>
      <c r="E116" s="191"/>
      <c r="F116" s="191"/>
      <c r="G116" s="194"/>
      <c r="H116" s="195"/>
    </row>
    <row r="117" spans="1:8" x14ac:dyDescent="0.35">
      <c r="A117" s="141"/>
      <c r="B117" s="478" t="s">
        <v>153</v>
      </c>
      <c r="C117" s="480"/>
      <c r="D117" s="191"/>
      <c r="E117" s="191"/>
      <c r="F117" s="191"/>
      <c r="G117" s="194"/>
      <c r="H117" s="195"/>
    </row>
    <row r="118" spans="1:8" x14ac:dyDescent="0.35">
      <c r="A118" s="141"/>
      <c r="B118" s="475"/>
      <c r="C118" s="475"/>
      <c r="D118" s="191"/>
      <c r="E118" s="191"/>
      <c r="F118" s="191"/>
      <c r="G118" s="194"/>
      <c r="H118" s="195"/>
    </row>
    <row r="119" spans="1:8" x14ac:dyDescent="0.35">
      <c r="A119" s="141"/>
      <c r="B119" s="199"/>
      <c r="C119" s="158"/>
      <c r="D119" s="200">
        <f>SUM(D106:D118)</f>
        <v>0</v>
      </c>
      <c r="E119" s="201">
        <f>SUM(E106:E118)</f>
        <v>0</v>
      </c>
      <c r="F119" s="201">
        <f>SUM(F106:F118)</f>
        <v>0</v>
      </c>
      <c r="G119" s="200">
        <f>SUM(G106:G118)</f>
        <v>0</v>
      </c>
      <c r="H119" s="202">
        <f>SUM(H106:H118)</f>
        <v>0</v>
      </c>
    </row>
    <row r="120" spans="1:8" x14ac:dyDescent="0.35">
      <c r="A120" s="95" t="s">
        <v>131</v>
      </c>
      <c r="B120" s="100" t="s">
        <v>297</v>
      </c>
      <c r="C120" s="158"/>
      <c r="D120" s="203"/>
      <c r="E120" s="203"/>
      <c r="F120" s="203"/>
      <c r="G120" s="197"/>
      <c r="H120" s="198"/>
    </row>
    <row r="121" spans="1:8" x14ac:dyDescent="0.35">
      <c r="A121" s="141"/>
      <c r="B121" s="97"/>
      <c r="C121" s="97" t="s">
        <v>283</v>
      </c>
      <c r="D121" s="200">
        <f>D119</f>
        <v>0</v>
      </c>
      <c r="E121" s="201">
        <f t="shared" ref="E121:H121" si="3">E119</f>
        <v>0</v>
      </c>
      <c r="F121" s="201">
        <f t="shared" si="3"/>
        <v>0</v>
      </c>
      <c r="G121" s="200">
        <f t="shared" si="3"/>
        <v>0</v>
      </c>
      <c r="H121" s="206">
        <f t="shared" si="3"/>
        <v>0</v>
      </c>
    </row>
    <row r="122" spans="1:8" x14ac:dyDescent="0.35">
      <c r="A122" s="141"/>
      <c r="B122" s="97"/>
      <c r="C122" s="97" t="s">
        <v>284</v>
      </c>
      <c r="D122" s="97"/>
      <c r="E122" s="120" t="e">
        <f>E121/D121</f>
        <v>#DIV/0!</v>
      </c>
      <c r="F122" s="120" t="e">
        <f>F121/D121</f>
        <v>#DIV/0!</v>
      </c>
      <c r="G122" s="120" t="e">
        <f>G121/D121</f>
        <v>#DIV/0!</v>
      </c>
      <c r="H122" s="207" t="e">
        <f>H121/D121</f>
        <v>#DIV/0!</v>
      </c>
    </row>
    <row r="123" spans="1:8" x14ac:dyDescent="0.35">
      <c r="A123" s="141"/>
      <c r="B123" s="97"/>
      <c r="C123" s="208" t="s">
        <v>298</v>
      </c>
      <c r="D123" s="97"/>
      <c r="E123" s="121" t="e">
        <f>IF(E122&gt;=(2/3),"Yes","No")</f>
        <v>#DIV/0!</v>
      </c>
      <c r="F123" s="121" t="e">
        <f>IF(F122&gt;=(2/3),"Yes","No")</f>
        <v>#DIV/0!</v>
      </c>
      <c r="G123" s="121" t="e">
        <f>IF(G122&gt;=(2/3),"Yes","No")</f>
        <v>#DIV/0!</v>
      </c>
      <c r="H123" s="209" t="e">
        <f>IF(H122&gt;=(2/3),"Yes","No")</f>
        <v>#DIV/0!</v>
      </c>
    </row>
    <row r="124" spans="1:8" x14ac:dyDescent="0.35">
      <c r="A124" s="141"/>
      <c r="B124" s="108"/>
      <c r="C124" s="108"/>
      <c r="D124" s="108"/>
      <c r="E124" s="210" t="e">
        <f>IF(E123="No", "Note A", "Note B")</f>
        <v>#DIV/0!</v>
      </c>
      <c r="F124" s="210" t="e">
        <f>IF(F123="No", "Note A", "Note B")</f>
        <v>#DIV/0!</v>
      </c>
      <c r="G124" s="210" t="e">
        <f>IF(G123="No", "Note A", "Note B")</f>
        <v>#DIV/0!</v>
      </c>
      <c r="H124" s="211" t="e">
        <f>IF(H123="No", "Note A", "Note B")</f>
        <v>#DIV/0!</v>
      </c>
    </row>
    <row r="125" spans="1:8" x14ac:dyDescent="0.35">
      <c r="A125" s="141"/>
      <c r="B125" s="97"/>
      <c r="C125" s="97"/>
      <c r="D125" s="97"/>
      <c r="E125" s="212"/>
      <c r="F125" s="212"/>
      <c r="G125" s="212"/>
      <c r="H125" s="264"/>
    </row>
    <row r="126" spans="1:8" ht="15" customHeight="1" x14ac:dyDescent="0.35">
      <c r="A126" s="141"/>
      <c r="B126" s="213" t="s">
        <v>291</v>
      </c>
      <c r="C126" s="199" t="s">
        <v>317</v>
      </c>
      <c r="D126" s="199"/>
      <c r="E126" s="199"/>
      <c r="F126" s="199"/>
      <c r="G126" s="199"/>
      <c r="H126" s="214"/>
    </row>
    <row r="127" spans="1:8" ht="15" customHeight="1" x14ac:dyDescent="0.35">
      <c r="A127" s="141"/>
      <c r="B127" s="213" t="s">
        <v>292</v>
      </c>
      <c r="C127" s="494" t="s">
        <v>351</v>
      </c>
      <c r="D127" s="494"/>
      <c r="E127" s="494"/>
      <c r="F127" s="494"/>
      <c r="G127" s="494"/>
      <c r="H127" s="495"/>
    </row>
    <row r="128" spans="1:8" x14ac:dyDescent="0.35">
      <c r="A128" s="141"/>
      <c r="B128" s="215"/>
      <c r="C128" s="494"/>
      <c r="D128" s="494"/>
      <c r="E128" s="494"/>
      <c r="F128" s="494"/>
      <c r="G128" s="494"/>
      <c r="H128" s="495"/>
    </row>
    <row r="129" spans="1:8" x14ac:dyDescent="0.35">
      <c r="A129" s="141"/>
      <c r="B129" s="97"/>
      <c r="C129" s="97"/>
      <c r="D129" s="97"/>
      <c r="E129" s="121"/>
      <c r="F129" s="121"/>
      <c r="G129" s="121"/>
      <c r="H129" s="209"/>
    </row>
    <row r="130" spans="1:8" x14ac:dyDescent="0.35">
      <c r="A130" s="95" t="s">
        <v>132</v>
      </c>
      <c r="B130" s="100" t="s">
        <v>293</v>
      </c>
      <c r="C130" s="97"/>
      <c r="D130" s="97"/>
      <c r="E130" s="121"/>
      <c r="F130" s="121"/>
      <c r="G130" s="121"/>
      <c r="H130" s="209"/>
    </row>
    <row r="131" spans="1:8" x14ac:dyDescent="0.35">
      <c r="A131" s="141"/>
      <c r="B131" s="488" t="s">
        <v>301</v>
      </c>
      <c r="C131" s="488"/>
      <c r="D131" s="488"/>
      <c r="E131" s="488"/>
      <c r="F131" s="488"/>
      <c r="G131" s="488"/>
      <c r="H131" s="489"/>
    </row>
    <row r="132" spans="1:8" x14ac:dyDescent="0.35">
      <c r="A132" s="95"/>
      <c r="B132" s="488"/>
      <c r="C132" s="488"/>
      <c r="D132" s="488"/>
      <c r="E132" s="488"/>
      <c r="F132" s="488"/>
      <c r="G132" s="488"/>
      <c r="H132" s="489"/>
    </row>
    <row r="133" spans="1:8" x14ac:dyDescent="0.35">
      <c r="A133" s="95"/>
      <c r="B133" s="488"/>
      <c r="C133" s="488"/>
      <c r="D133" s="488"/>
      <c r="E133" s="488"/>
      <c r="F133" s="488"/>
      <c r="G133" s="488"/>
      <c r="H133" s="489"/>
    </row>
    <row r="134" spans="1:8" x14ac:dyDescent="0.35">
      <c r="A134" s="95"/>
      <c r="B134" s="97"/>
      <c r="C134" s="97"/>
      <c r="D134" s="97"/>
      <c r="E134" s="121"/>
      <c r="F134" s="121"/>
      <c r="G134" s="121"/>
      <c r="H134" s="209"/>
    </row>
    <row r="135" spans="1:8" x14ac:dyDescent="0.35">
      <c r="A135" s="95"/>
      <c r="B135" s="488" t="s">
        <v>334</v>
      </c>
      <c r="C135" s="488"/>
      <c r="D135" s="488"/>
      <c r="E135" s="488"/>
      <c r="F135" s="488"/>
      <c r="G135" s="488"/>
      <c r="H135" s="489"/>
    </row>
    <row r="136" spans="1:8" x14ac:dyDescent="0.35">
      <c r="A136" s="95"/>
      <c r="B136" s="488"/>
      <c r="C136" s="488"/>
      <c r="D136" s="488"/>
      <c r="E136" s="488"/>
      <c r="F136" s="488"/>
      <c r="G136" s="488"/>
      <c r="H136" s="489"/>
    </row>
    <row r="137" spans="1:8" x14ac:dyDescent="0.35">
      <c r="A137" s="95"/>
      <c r="B137" s="488"/>
      <c r="C137" s="488"/>
      <c r="D137" s="488"/>
      <c r="E137" s="488"/>
      <c r="F137" s="488"/>
      <c r="G137" s="488"/>
      <c r="H137" s="489"/>
    </row>
    <row r="138" spans="1:8" x14ac:dyDescent="0.35">
      <c r="A138" s="95"/>
      <c r="B138" s="488"/>
      <c r="C138" s="488"/>
      <c r="D138" s="488"/>
      <c r="E138" s="488"/>
      <c r="F138" s="488"/>
      <c r="G138" s="488"/>
      <c r="H138" s="489"/>
    </row>
    <row r="139" spans="1:8" x14ac:dyDescent="0.35">
      <c r="A139" s="95"/>
      <c r="B139" s="488"/>
      <c r="C139" s="488"/>
      <c r="D139" s="488"/>
      <c r="E139" s="488"/>
      <c r="F139" s="488"/>
      <c r="G139" s="488"/>
      <c r="H139" s="489"/>
    </row>
    <row r="140" spans="1:8" x14ac:dyDescent="0.35">
      <c r="A140" s="95"/>
      <c r="B140" s="97"/>
      <c r="C140" s="97"/>
      <c r="D140" s="97"/>
      <c r="E140" s="121"/>
      <c r="F140" s="121"/>
      <c r="G140" s="121"/>
      <c r="H140" s="209"/>
    </row>
    <row r="141" spans="1:8" x14ac:dyDescent="0.35">
      <c r="A141" s="95"/>
      <c r="B141" s="100" t="s">
        <v>413</v>
      </c>
      <c r="C141" s="97"/>
      <c r="D141" s="507"/>
      <c r="E141" s="507"/>
      <c r="F141" s="507"/>
      <c r="G141" s="507"/>
      <c r="H141" s="508"/>
    </row>
    <row r="142" spans="1:8" x14ac:dyDescent="0.35">
      <c r="A142" s="95"/>
      <c r="B142" s="97"/>
      <c r="C142" s="97"/>
      <c r="D142" s="265"/>
      <c r="E142" s="216"/>
      <c r="F142" s="216"/>
      <c r="G142" s="216"/>
      <c r="H142" s="217"/>
    </row>
    <row r="143" spans="1:8" x14ac:dyDescent="0.35">
      <c r="A143" s="95"/>
      <c r="B143" s="97"/>
      <c r="C143" s="97"/>
      <c r="D143" s="101" t="s">
        <v>302</v>
      </c>
      <c r="E143" s="216" t="s">
        <v>295</v>
      </c>
      <c r="F143" s="216" t="s">
        <v>300</v>
      </c>
      <c r="G143" s="216"/>
      <c r="H143" s="217"/>
    </row>
    <row r="144" spans="1:8" x14ac:dyDescent="0.35">
      <c r="A144" s="95"/>
      <c r="B144" s="218" t="s">
        <v>294</v>
      </c>
      <c r="C144" s="108"/>
      <c r="D144" s="219" t="s">
        <v>303</v>
      </c>
      <c r="E144" s="220" t="s">
        <v>296</v>
      </c>
      <c r="F144" s="220" t="s">
        <v>299</v>
      </c>
      <c r="G144" s="500" t="s">
        <v>304</v>
      </c>
      <c r="H144" s="501"/>
    </row>
    <row r="145" spans="1:8" x14ac:dyDescent="0.35">
      <c r="A145" s="95"/>
      <c r="B145" s="208" t="s">
        <v>494</v>
      </c>
      <c r="C145" s="97" t="s">
        <v>350</v>
      </c>
      <c r="D145" s="97"/>
      <c r="E145" s="121"/>
      <c r="F145" s="97"/>
      <c r="G145" s="121"/>
      <c r="H145" s="209"/>
    </row>
    <row r="146" spans="1:8" x14ac:dyDescent="0.35">
      <c r="A146" s="95"/>
      <c r="B146" s="97"/>
      <c r="C146" s="221" t="e">
        <f>IF(E60="Yes", "Complete Analysis", "N/A - Do Not Complete")</f>
        <v>#DIV/0!</v>
      </c>
      <c r="D146" s="222"/>
      <c r="E146" s="191"/>
      <c r="F146" s="120" t="e">
        <f>E146/E152</f>
        <v>#DIV/0!</v>
      </c>
      <c r="G146" s="496"/>
      <c r="H146" s="497"/>
    </row>
    <row r="147" spans="1:8" x14ac:dyDescent="0.35">
      <c r="A147" s="95"/>
      <c r="B147" s="97"/>
      <c r="C147" s="97"/>
      <c r="D147" s="222"/>
      <c r="E147" s="191"/>
      <c r="F147" s="120" t="e">
        <f>E147/E152</f>
        <v>#DIV/0!</v>
      </c>
      <c r="G147" s="496"/>
      <c r="H147" s="497"/>
    </row>
    <row r="148" spans="1:8" x14ac:dyDescent="0.35">
      <c r="A148" s="95"/>
      <c r="B148" s="97"/>
      <c r="C148" s="97"/>
      <c r="D148" s="222"/>
      <c r="E148" s="191"/>
      <c r="F148" s="120" t="e">
        <f>E148/E152</f>
        <v>#DIV/0!</v>
      </c>
      <c r="G148" s="496"/>
      <c r="H148" s="497"/>
    </row>
    <row r="149" spans="1:8" x14ac:dyDescent="0.35">
      <c r="A149" s="95"/>
      <c r="B149" s="97"/>
      <c r="C149" s="97"/>
      <c r="D149" s="222"/>
      <c r="E149" s="191"/>
      <c r="F149" s="120" t="e">
        <f>E149/E152</f>
        <v>#DIV/0!</v>
      </c>
      <c r="G149" s="496"/>
      <c r="H149" s="497"/>
    </row>
    <row r="150" spans="1:8" x14ac:dyDescent="0.35">
      <c r="A150" s="95"/>
      <c r="B150" s="97"/>
      <c r="C150" s="97"/>
      <c r="D150" s="222"/>
      <c r="E150" s="191"/>
      <c r="F150" s="120" t="e">
        <f>E150/E152</f>
        <v>#DIV/0!</v>
      </c>
      <c r="G150" s="496"/>
      <c r="H150" s="497"/>
    </row>
    <row r="151" spans="1:8" x14ac:dyDescent="0.35">
      <c r="A151" s="95"/>
      <c r="B151" s="97"/>
      <c r="C151" s="97"/>
      <c r="D151" s="223"/>
      <c r="E151" s="224"/>
      <c r="F151" s="120" t="e">
        <f>E151/E152</f>
        <v>#DIV/0!</v>
      </c>
      <c r="G151" s="498"/>
      <c r="H151" s="499"/>
    </row>
    <row r="152" spans="1:8" x14ac:dyDescent="0.35">
      <c r="A152" s="95"/>
      <c r="B152" s="97"/>
      <c r="C152" s="225"/>
      <c r="D152" s="225" t="s">
        <v>352</v>
      </c>
      <c r="E152" s="226">
        <f>SUM(E146:E151)</f>
        <v>0</v>
      </c>
      <c r="F152" s="121"/>
      <c r="G152" s="227" t="s">
        <v>305</v>
      </c>
      <c r="H152" s="228"/>
    </row>
    <row r="153" spans="1:8" x14ac:dyDescent="0.35">
      <c r="A153" s="95"/>
      <c r="B153" s="97"/>
      <c r="C153" s="97"/>
      <c r="D153" s="97"/>
      <c r="E153" s="121"/>
      <c r="F153" s="121"/>
      <c r="G153" s="121"/>
      <c r="H153" s="209"/>
    </row>
    <row r="154" spans="1:8" x14ac:dyDescent="0.35">
      <c r="A154" s="95"/>
      <c r="B154" s="97" t="s">
        <v>494</v>
      </c>
      <c r="C154" s="97" t="s">
        <v>148</v>
      </c>
      <c r="D154" s="97"/>
      <c r="E154" s="121"/>
      <c r="F154" s="121"/>
      <c r="G154" s="121"/>
      <c r="H154" s="209"/>
    </row>
    <row r="155" spans="1:8" x14ac:dyDescent="0.35">
      <c r="A155" s="95"/>
      <c r="B155" s="97"/>
      <c r="C155" s="221" t="e">
        <f>IF(F60="Yes", "Complete Analysis", "N/A - Do Not Complete")</f>
        <v>#DIV/0!</v>
      </c>
      <c r="D155" s="222"/>
      <c r="E155" s="191"/>
      <c r="F155" s="120" t="e">
        <f>E155/E161</f>
        <v>#DIV/0!</v>
      </c>
      <c r="G155" s="496"/>
      <c r="H155" s="497"/>
    </row>
    <row r="156" spans="1:8" x14ac:dyDescent="0.35">
      <c r="A156" s="95"/>
      <c r="B156" s="97"/>
      <c r="C156" s="97"/>
      <c r="D156" s="222"/>
      <c r="E156" s="191"/>
      <c r="F156" s="120" t="e">
        <f>E156/E161</f>
        <v>#DIV/0!</v>
      </c>
      <c r="G156" s="496"/>
      <c r="H156" s="497"/>
    </row>
    <row r="157" spans="1:8" x14ac:dyDescent="0.35">
      <c r="A157" s="95"/>
      <c r="B157" s="97"/>
      <c r="C157" s="97"/>
      <c r="D157" s="222"/>
      <c r="E157" s="191"/>
      <c r="F157" s="120" t="e">
        <f>E157/E161</f>
        <v>#DIV/0!</v>
      </c>
      <c r="G157" s="496"/>
      <c r="H157" s="497"/>
    </row>
    <row r="158" spans="1:8" x14ac:dyDescent="0.35">
      <c r="A158" s="95"/>
      <c r="B158" s="97"/>
      <c r="C158" s="97"/>
      <c r="D158" s="222"/>
      <c r="E158" s="191"/>
      <c r="F158" s="120" t="e">
        <f>E158/E161</f>
        <v>#DIV/0!</v>
      </c>
      <c r="G158" s="496"/>
      <c r="H158" s="497"/>
    </row>
    <row r="159" spans="1:8" x14ac:dyDescent="0.35">
      <c r="A159" s="95"/>
      <c r="B159" s="97"/>
      <c r="C159" s="97"/>
      <c r="D159" s="222"/>
      <c r="E159" s="191"/>
      <c r="F159" s="120" t="e">
        <f>E159/E161</f>
        <v>#DIV/0!</v>
      </c>
      <c r="G159" s="496"/>
      <c r="H159" s="497"/>
    </row>
    <row r="160" spans="1:8" x14ac:dyDescent="0.35">
      <c r="A160" s="95"/>
      <c r="B160" s="97"/>
      <c r="C160" s="97"/>
      <c r="D160" s="223"/>
      <c r="E160" s="224"/>
      <c r="F160" s="120" t="e">
        <f>E160/E161</f>
        <v>#DIV/0!</v>
      </c>
      <c r="G160" s="498"/>
      <c r="H160" s="499"/>
    </row>
    <row r="161" spans="1:10" x14ac:dyDescent="0.35">
      <c r="A161" s="95"/>
      <c r="B161" s="97"/>
      <c r="C161" s="97"/>
      <c r="D161" s="225" t="s">
        <v>306</v>
      </c>
      <c r="E161" s="226">
        <f>SUM(E155:E160)</f>
        <v>0</v>
      </c>
      <c r="F161" s="121"/>
      <c r="G161" s="227" t="s">
        <v>305</v>
      </c>
      <c r="H161" s="229"/>
    </row>
    <row r="162" spans="1:10" x14ac:dyDescent="0.35">
      <c r="A162" s="95"/>
      <c r="B162" s="97"/>
      <c r="C162" s="97"/>
      <c r="D162" s="225"/>
      <c r="E162" s="196"/>
      <c r="F162" s="121"/>
      <c r="G162" s="227"/>
      <c r="H162" s="230"/>
    </row>
    <row r="163" spans="1:10" x14ac:dyDescent="0.35">
      <c r="A163" s="141"/>
      <c r="B163" s="97" t="s">
        <v>494</v>
      </c>
      <c r="C163" s="97" t="s">
        <v>495</v>
      </c>
      <c r="D163" s="97"/>
      <c r="E163" s="121"/>
      <c r="F163" s="121"/>
      <c r="G163" s="121"/>
      <c r="H163" s="209"/>
      <c r="I163" s="256"/>
      <c r="J163" s="189"/>
    </row>
    <row r="164" spans="1:10" x14ac:dyDescent="0.35">
      <c r="A164" s="141"/>
      <c r="B164" s="97"/>
      <c r="C164" s="221" t="e">
        <f>IF(G60="Yes", "Complete Analysis", "N/A - Do Not Complete")</f>
        <v>#DIV/0!</v>
      </c>
      <c r="D164" s="222"/>
      <c r="E164" s="190"/>
      <c r="F164" s="120" t="e">
        <f>E164/$E$169</f>
        <v>#DIV/0!</v>
      </c>
      <c r="G164" s="496"/>
      <c r="H164" s="497"/>
      <c r="J164" s="189"/>
    </row>
    <row r="165" spans="1:10" x14ac:dyDescent="0.35">
      <c r="A165" s="141"/>
      <c r="B165" s="97"/>
      <c r="C165" s="97"/>
      <c r="D165" s="222"/>
      <c r="E165" s="190"/>
      <c r="F165" s="120" t="e">
        <f>E165/$E$169</f>
        <v>#DIV/0!</v>
      </c>
      <c r="G165" s="496"/>
      <c r="H165" s="497"/>
      <c r="J165" s="189"/>
    </row>
    <row r="166" spans="1:10" x14ac:dyDescent="0.35">
      <c r="A166" s="141"/>
      <c r="B166" s="97"/>
      <c r="C166" s="97"/>
      <c r="D166" s="222"/>
      <c r="E166" s="190"/>
      <c r="F166" s="120" t="e">
        <f>E166/$E$169</f>
        <v>#DIV/0!</v>
      </c>
      <c r="G166" s="496"/>
      <c r="H166" s="497"/>
    </row>
    <row r="167" spans="1:10" x14ac:dyDescent="0.35">
      <c r="A167" s="141"/>
      <c r="B167" s="97"/>
      <c r="C167" s="97"/>
      <c r="D167" s="231"/>
      <c r="E167" s="190"/>
      <c r="F167" s="120" t="e">
        <f>E167/E169</f>
        <v>#DIV/0!</v>
      </c>
      <c r="G167" s="496"/>
      <c r="H167" s="497"/>
    </row>
    <row r="168" spans="1:10" x14ac:dyDescent="0.35">
      <c r="A168" s="141"/>
      <c r="B168" s="97"/>
      <c r="C168" s="97"/>
      <c r="D168" s="223"/>
      <c r="E168" s="232"/>
      <c r="F168" s="120" t="e">
        <f>E168/E169</f>
        <v>#DIV/0!</v>
      </c>
      <c r="G168" s="498"/>
      <c r="H168" s="499"/>
    </row>
    <row r="169" spans="1:10" x14ac:dyDescent="0.35">
      <c r="A169" s="141"/>
      <c r="B169" s="97"/>
      <c r="C169" s="97"/>
      <c r="D169" s="225" t="s">
        <v>307</v>
      </c>
      <c r="E169" s="236">
        <f>SUM(E164:E168)</f>
        <v>0</v>
      </c>
      <c r="F169" s="121"/>
      <c r="G169" s="227" t="s">
        <v>305</v>
      </c>
      <c r="H169" s="229"/>
    </row>
    <row r="170" spans="1:10" x14ac:dyDescent="0.35">
      <c r="A170" s="141"/>
      <c r="B170" s="97"/>
      <c r="C170" s="97"/>
      <c r="D170" s="97"/>
      <c r="E170" s="121"/>
      <c r="F170" s="121"/>
      <c r="G170" s="121"/>
      <c r="H170" s="209"/>
    </row>
    <row r="171" spans="1:10" x14ac:dyDescent="0.35">
      <c r="A171" s="141"/>
      <c r="B171" s="97" t="s">
        <v>494</v>
      </c>
      <c r="C171" s="97" t="s">
        <v>516</v>
      </c>
      <c r="D171" s="97"/>
      <c r="E171" s="121"/>
      <c r="F171" s="121"/>
      <c r="G171" s="121"/>
      <c r="H171" s="209"/>
      <c r="J171" s="189"/>
    </row>
    <row r="172" spans="1:10" x14ac:dyDescent="0.35">
      <c r="A172" s="141"/>
      <c r="B172" s="97"/>
      <c r="C172" s="221" t="e">
        <f>IF(G82="Yes", "Complete Analysis", "N/A - Do Not Complete")</f>
        <v>#DIV/0!</v>
      </c>
      <c r="D172" s="222"/>
      <c r="E172" s="190"/>
      <c r="F172" s="120" t="e">
        <f>E172/$E$177</f>
        <v>#DIV/0!</v>
      </c>
      <c r="G172" s="496"/>
      <c r="H172" s="497"/>
      <c r="J172" s="189"/>
    </row>
    <row r="173" spans="1:10" x14ac:dyDescent="0.35">
      <c r="A173" s="141"/>
      <c r="B173" s="97"/>
      <c r="C173" s="97"/>
      <c r="D173" s="222"/>
      <c r="E173" s="190"/>
      <c r="F173" s="120" t="e">
        <f>E173/$E$177</f>
        <v>#DIV/0!</v>
      </c>
      <c r="G173" s="496"/>
      <c r="H173" s="497"/>
    </row>
    <row r="174" spans="1:10" x14ac:dyDescent="0.35">
      <c r="A174" s="141"/>
      <c r="B174" s="97"/>
      <c r="C174" s="97"/>
      <c r="D174" s="222"/>
      <c r="E174" s="190"/>
      <c r="F174" s="120" t="e">
        <f>E174/$E$177</f>
        <v>#DIV/0!</v>
      </c>
      <c r="G174" s="496"/>
      <c r="H174" s="497"/>
    </row>
    <row r="175" spans="1:10" x14ac:dyDescent="0.35">
      <c r="A175" s="141"/>
      <c r="B175" s="97"/>
      <c r="C175" s="97"/>
      <c r="D175" s="222"/>
      <c r="E175" s="190"/>
      <c r="F175" s="120" t="e">
        <f>E175/$E$177</f>
        <v>#DIV/0!</v>
      </c>
      <c r="G175" s="257"/>
      <c r="H175" s="258"/>
    </row>
    <row r="176" spans="1:10" x14ac:dyDescent="0.35">
      <c r="A176" s="141"/>
      <c r="B176" s="97"/>
      <c r="C176" s="97"/>
      <c r="D176" s="223"/>
      <c r="E176" s="232"/>
      <c r="F176" s="120" t="e">
        <f>E176/$E$177</f>
        <v>#DIV/0!</v>
      </c>
      <c r="G176" s="498"/>
      <c r="H176" s="499"/>
    </row>
    <row r="177" spans="1:10" x14ac:dyDescent="0.35">
      <c r="A177" s="141"/>
      <c r="C177" s="97"/>
      <c r="D177" s="225" t="s">
        <v>307</v>
      </c>
      <c r="E177" s="236">
        <f>SUM(E172:E176)</f>
        <v>0</v>
      </c>
      <c r="F177" s="121"/>
      <c r="G177" s="227" t="s">
        <v>305</v>
      </c>
      <c r="H177" s="229"/>
    </row>
    <row r="178" spans="1:10" x14ac:dyDescent="0.35">
      <c r="A178" s="141"/>
      <c r="B178" s="97"/>
      <c r="C178" s="97"/>
      <c r="D178" s="97"/>
      <c r="E178" s="121"/>
      <c r="F178" s="121"/>
      <c r="G178" s="121"/>
      <c r="H178" s="209"/>
    </row>
    <row r="179" spans="1:10" x14ac:dyDescent="0.35">
      <c r="A179" s="141"/>
      <c r="B179" s="97" t="s">
        <v>494</v>
      </c>
      <c r="C179" s="97" t="s">
        <v>517</v>
      </c>
      <c r="D179" s="97"/>
      <c r="E179" s="121"/>
      <c r="F179" s="121"/>
      <c r="G179" s="121"/>
      <c r="H179" s="209"/>
      <c r="J179" s="189"/>
    </row>
    <row r="180" spans="1:10" x14ac:dyDescent="0.35">
      <c r="A180" s="141"/>
      <c r="B180" s="97"/>
      <c r="C180" s="221" t="e">
        <f>IF(G103="Yes", "Complete Analysis", "N/A - Do Not Complete")</f>
        <v>#DIV/0!</v>
      </c>
      <c r="D180" s="222"/>
      <c r="E180" s="190"/>
      <c r="F180" s="120" t="e">
        <f>E180/$E$185</f>
        <v>#DIV/0!</v>
      </c>
      <c r="G180" s="496"/>
      <c r="H180" s="497"/>
      <c r="J180" s="189"/>
    </row>
    <row r="181" spans="1:10" x14ac:dyDescent="0.35">
      <c r="A181" s="141"/>
      <c r="B181" s="97"/>
      <c r="C181" s="97"/>
      <c r="D181" s="222"/>
      <c r="E181" s="190"/>
      <c r="F181" s="120" t="e">
        <f>E181/$E$185</f>
        <v>#DIV/0!</v>
      </c>
      <c r="G181" s="496"/>
      <c r="H181" s="497"/>
    </row>
    <row r="182" spans="1:10" x14ac:dyDescent="0.35">
      <c r="A182" s="141"/>
      <c r="B182" s="97"/>
      <c r="C182" s="97"/>
      <c r="D182" s="222"/>
      <c r="E182" s="190"/>
      <c r="F182" s="120" t="e">
        <f>E182/$E$185</f>
        <v>#DIV/0!</v>
      </c>
      <c r="G182" s="496"/>
      <c r="H182" s="497"/>
    </row>
    <row r="183" spans="1:10" x14ac:dyDescent="0.35">
      <c r="A183" s="141"/>
      <c r="B183" s="97"/>
      <c r="C183" s="97"/>
      <c r="D183" s="222"/>
      <c r="E183" s="190"/>
      <c r="F183" s="120" t="e">
        <f>E183/$E$185</f>
        <v>#DIV/0!</v>
      </c>
      <c r="G183" s="257"/>
      <c r="H183" s="258"/>
    </row>
    <row r="184" spans="1:10" x14ac:dyDescent="0.35">
      <c r="A184" s="141"/>
      <c r="B184" s="97"/>
      <c r="C184" s="97"/>
      <c r="D184" s="223"/>
      <c r="E184" s="232"/>
      <c r="F184" s="120" t="e">
        <f>E184/$E$185</f>
        <v>#DIV/0!</v>
      </c>
      <c r="G184" s="498"/>
      <c r="H184" s="499"/>
    </row>
    <row r="185" spans="1:10" x14ac:dyDescent="0.35">
      <c r="A185" s="141"/>
      <c r="B185" s="97"/>
      <c r="C185" s="97"/>
      <c r="D185" s="225" t="s">
        <v>307</v>
      </c>
      <c r="E185" s="236">
        <f>SUM(E180:E184)</f>
        <v>0</v>
      </c>
      <c r="F185" s="121"/>
      <c r="G185" s="227" t="s">
        <v>305</v>
      </c>
      <c r="H185" s="229"/>
    </row>
    <row r="186" spans="1:10" x14ac:dyDescent="0.35">
      <c r="A186" s="141"/>
      <c r="C186" s="97"/>
      <c r="D186" s="97"/>
      <c r="E186" s="121"/>
      <c r="F186" s="121"/>
      <c r="G186" s="121"/>
      <c r="H186" s="209"/>
    </row>
    <row r="187" spans="1:10" x14ac:dyDescent="0.35">
      <c r="A187" s="141"/>
      <c r="B187" s="97" t="s">
        <v>494</v>
      </c>
      <c r="C187" s="97" t="s">
        <v>518</v>
      </c>
      <c r="D187" s="97"/>
      <c r="E187" s="121"/>
      <c r="F187" s="121"/>
      <c r="G187" s="121"/>
      <c r="H187" s="209"/>
      <c r="J187" s="189"/>
    </row>
    <row r="188" spans="1:10" x14ac:dyDescent="0.35">
      <c r="A188" s="141"/>
      <c r="B188" s="97"/>
      <c r="C188" s="221" t="e">
        <f>IF(G124="Yes", "Complete Analysis", "N/A - Do Not Complete")</f>
        <v>#DIV/0!</v>
      </c>
      <c r="D188" s="222"/>
      <c r="E188" s="190"/>
      <c r="F188" s="120" t="e">
        <f>E188/$E$193</f>
        <v>#DIV/0!</v>
      </c>
      <c r="G188" s="496"/>
      <c r="H188" s="497"/>
      <c r="J188" s="189"/>
    </row>
    <row r="189" spans="1:10" x14ac:dyDescent="0.35">
      <c r="A189" s="141"/>
      <c r="B189" s="97"/>
      <c r="C189" s="97"/>
      <c r="D189" s="222"/>
      <c r="E189" s="190"/>
      <c r="F189" s="120" t="e">
        <f>E189/$E$193</f>
        <v>#DIV/0!</v>
      </c>
      <c r="G189" s="496"/>
      <c r="H189" s="497"/>
    </row>
    <row r="190" spans="1:10" x14ac:dyDescent="0.35">
      <c r="A190" s="141"/>
      <c r="B190" s="97"/>
      <c r="C190" s="97"/>
      <c r="D190" s="222"/>
      <c r="E190" s="190"/>
      <c r="F190" s="120" t="e">
        <f>E190/$E$193</f>
        <v>#DIV/0!</v>
      </c>
      <c r="G190" s="496"/>
      <c r="H190" s="497"/>
    </row>
    <row r="191" spans="1:10" x14ac:dyDescent="0.35">
      <c r="A191" s="141"/>
      <c r="B191" s="97"/>
      <c r="C191" s="97"/>
      <c r="D191" s="222"/>
      <c r="E191" s="190"/>
      <c r="F191" s="120" t="e">
        <f>E191/$E$193</f>
        <v>#DIV/0!</v>
      </c>
      <c r="G191" s="257"/>
      <c r="H191" s="258"/>
    </row>
    <row r="192" spans="1:10" x14ac:dyDescent="0.35">
      <c r="A192" s="141"/>
      <c r="B192" s="97"/>
      <c r="C192" s="97"/>
      <c r="D192" s="223"/>
      <c r="E192" s="266"/>
      <c r="F192" s="120" t="e">
        <f>E192/$E$193</f>
        <v>#DIV/0!</v>
      </c>
      <c r="G192" s="498"/>
      <c r="H192" s="499"/>
    </row>
    <row r="193" spans="1:8" x14ac:dyDescent="0.35">
      <c r="A193" s="141"/>
      <c r="B193" s="97"/>
      <c r="C193" s="97"/>
      <c r="D193" s="225" t="s">
        <v>307</v>
      </c>
      <c r="E193" s="267">
        <f>SUM(E188:E192)</f>
        <v>0</v>
      </c>
      <c r="F193" s="121"/>
      <c r="G193" s="227" t="s">
        <v>305</v>
      </c>
      <c r="H193" s="229"/>
    </row>
    <row r="194" spans="1:8" x14ac:dyDescent="0.35">
      <c r="A194" s="141"/>
      <c r="B194" s="97"/>
      <c r="C194" s="97"/>
      <c r="D194" s="225"/>
      <c r="E194" s="268"/>
      <c r="F194" s="121"/>
      <c r="G194" s="227"/>
      <c r="H194" s="230"/>
    </row>
    <row r="195" spans="1:8" x14ac:dyDescent="0.35">
      <c r="A195" s="141"/>
      <c r="B195" s="97" t="s">
        <v>494</v>
      </c>
      <c r="C195" s="97" t="s">
        <v>496</v>
      </c>
      <c r="D195" s="97"/>
      <c r="E195" s="121"/>
      <c r="F195" s="121"/>
      <c r="G195" s="121"/>
      <c r="H195" s="209"/>
    </row>
    <row r="196" spans="1:8" x14ac:dyDescent="0.35">
      <c r="A196" s="141"/>
      <c r="B196" s="97"/>
      <c r="C196" s="221" t="e">
        <f>IF(H60="Yes", "Complete Analysis", "N/A - Do Not Complete")</f>
        <v>#DIV/0!</v>
      </c>
      <c r="D196" s="269"/>
      <c r="E196" s="270"/>
      <c r="F196" s="120" t="e">
        <f>E196/E198</f>
        <v>#DIV/0!</v>
      </c>
      <c r="G196" s="509"/>
      <c r="H196" s="510"/>
    </row>
    <row r="197" spans="1:8" x14ac:dyDescent="0.35">
      <c r="A197" s="141"/>
      <c r="B197" s="97"/>
      <c r="C197" s="221"/>
      <c r="D197" s="271"/>
      <c r="E197" s="272"/>
      <c r="F197" s="120" t="e">
        <f>E197/E198</f>
        <v>#DIV/0!</v>
      </c>
      <c r="G197" s="511"/>
      <c r="H197" s="512"/>
    </row>
    <row r="198" spans="1:8" x14ac:dyDescent="0.35">
      <c r="A198" s="141"/>
      <c r="B198" s="97"/>
      <c r="C198" s="221"/>
      <c r="D198" s="225" t="s">
        <v>308</v>
      </c>
      <c r="E198" s="236">
        <f>SUM(E196:E197)</f>
        <v>0</v>
      </c>
      <c r="F198" s="120"/>
      <c r="G198" s="227" t="s">
        <v>305</v>
      </c>
      <c r="H198" s="273"/>
    </row>
    <row r="199" spans="1:8" ht="15" thickBot="1" x14ac:dyDescent="0.4">
      <c r="A199" s="159"/>
      <c r="B199" s="125"/>
      <c r="C199" s="239"/>
      <c r="D199" s="240"/>
      <c r="E199" s="240"/>
      <c r="F199" s="241"/>
      <c r="G199" s="126"/>
      <c r="H199" s="242"/>
    </row>
    <row r="200" spans="1:8" ht="15" thickBot="1" x14ac:dyDescent="0.4">
      <c r="A200" s="97"/>
      <c r="B200" s="97"/>
      <c r="C200" s="221"/>
      <c r="D200" s="97"/>
      <c r="E200" s="196"/>
      <c r="F200" s="121"/>
      <c r="G200" s="121"/>
      <c r="H200" s="121"/>
    </row>
    <row r="201" spans="1:8" ht="16" thickBot="1" x14ac:dyDescent="0.4">
      <c r="A201" s="462" t="s">
        <v>396</v>
      </c>
      <c r="B201" s="463"/>
      <c r="C201" s="463"/>
      <c r="D201" s="463"/>
      <c r="E201" s="463"/>
      <c r="F201" s="463"/>
      <c r="G201" s="463"/>
      <c r="H201" s="464"/>
    </row>
    <row r="202" spans="1:8" x14ac:dyDescent="0.35">
      <c r="A202" s="95" t="s">
        <v>134</v>
      </c>
      <c r="B202" s="486" t="s">
        <v>335</v>
      </c>
      <c r="C202" s="486"/>
      <c r="D202" s="486"/>
      <c r="E202" s="486"/>
      <c r="F202" s="486"/>
      <c r="G202" s="486"/>
      <c r="H202" s="487"/>
    </row>
    <row r="203" spans="1:8" x14ac:dyDescent="0.35">
      <c r="A203" s="95"/>
      <c r="B203" s="488"/>
      <c r="C203" s="488"/>
      <c r="D203" s="488"/>
      <c r="E203" s="488"/>
      <c r="F203" s="488"/>
      <c r="G203" s="488"/>
      <c r="H203" s="489"/>
    </row>
    <row r="204" spans="1:8" x14ac:dyDescent="0.35">
      <c r="A204" s="141"/>
      <c r="B204" s="97"/>
      <c r="C204" s="97"/>
      <c r="D204" s="97"/>
      <c r="E204" s="97"/>
      <c r="F204" s="97"/>
      <c r="G204" s="97"/>
      <c r="H204" s="98"/>
    </row>
    <row r="205" spans="1:8" x14ac:dyDescent="0.35">
      <c r="A205" s="95"/>
      <c r="B205" s="100" t="s">
        <v>413</v>
      </c>
      <c r="C205" s="97"/>
      <c r="D205" s="476"/>
      <c r="E205" s="476"/>
      <c r="F205" s="476"/>
      <c r="G205" s="476"/>
      <c r="H205" s="477"/>
    </row>
    <row r="206" spans="1:8" x14ac:dyDescent="0.35">
      <c r="A206" s="95"/>
      <c r="B206" s="97"/>
      <c r="C206" s="182"/>
      <c r="D206" s="182"/>
      <c r="E206" s="182"/>
      <c r="F206" s="182"/>
      <c r="G206" s="182"/>
      <c r="H206" s="183"/>
    </row>
    <row r="207" spans="1:8" x14ac:dyDescent="0.35">
      <c r="A207" s="141"/>
      <c r="B207" s="97"/>
      <c r="C207" s="97"/>
      <c r="D207" s="97"/>
      <c r="E207" s="490" t="s">
        <v>290</v>
      </c>
      <c r="F207" s="490"/>
      <c r="G207" s="490"/>
      <c r="H207" s="491"/>
    </row>
    <row r="208" spans="1:8" x14ac:dyDescent="0.35">
      <c r="A208" s="141"/>
      <c r="B208" s="97"/>
      <c r="C208" s="97"/>
      <c r="E208" s="103" t="s">
        <v>138</v>
      </c>
      <c r="F208" s="103" t="s">
        <v>138</v>
      </c>
      <c r="G208" s="103" t="s">
        <v>138</v>
      </c>
      <c r="H208" s="184" t="s">
        <v>138</v>
      </c>
    </row>
    <row r="209" spans="1:8" x14ac:dyDescent="0.35">
      <c r="A209" s="141"/>
      <c r="B209" s="106" t="s">
        <v>200</v>
      </c>
      <c r="C209" s="107"/>
      <c r="D209" s="108"/>
      <c r="E209" s="107" t="s">
        <v>350</v>
      </c>
      <c r="F209" s="107" t="s">
        <v>148</v>
      </c>
      <c r="G209" s="107" t="s">
        <v>285</v>
      </c>
      <c r="H209" s="185" t="s">
        <v>286</v>
      </c>
    </row>
    <row r="210" spans="1:8" ht="22" customHeight="1" x14ac:dyDescent="0.35">
      <c r="A210" s="141"/>
      <c r="B210" s="113" t="s">
        <v>287</v>
      </c>
      <c r="C210" s="103"/>
      <c r="D210" s="103"/>
      <c r="E210" s="103"/>
      <c r="F210" s="103"/>
      <c r="G210" s="103"/>
      <c r="H210" s="184"/>
    </row>
    <row r="211" spans="1:8" x14ac:dyDescent="0.35">
      <c r="A211" s="141"/>
      <c r="B211" s="505"/>
      <c r="C211" s="505"/>
      <c r="D211" s="505"/>
      <c r="E211" s="243"/>
      <c r="F211" s="243"/>
      <c r="G211" s="244"/>
      <c r="H211" s="245"/>
    </row>
    <row r="212" spans="1:8" x14ac:dyDescent="0.35">
      <c r="A212" s="141"/>
      <c r="B212" s="475"/>
      <c r="C212" s="475"/>
      <c r="D212" s="475"/>
      <c r="E212" s="246"/>
      <c r="F212" s="246"/>
      <c r="G212" s="244"/>
      <c r="H212" s="245"/>
    </row>
    <row r="213" spans="1:8" x14ac:dyDescent="0.35">
      <c r="A213" s="141"/>
      <c r="B213" s="475"/>
      <c r="C213" s="475"/>
      <c r="D213" s="475"/>
      <c r="E213" s="246"/>
      <c r="F213" s="246"/>
      <c r="G213" s="244"/>
      <c r="H213" s="245"/>
    </row>
    <row r="214" spans="1:8" x14ac:dyDescent="0.35">
      <c r="A214" s="141"/>
      <c r="B214" s="475"/>
      <c r="C214" s="475"/>
      <c r="D214" s="475"/>
      <c r="E214" s="246"/>
      <c r="F214" s="246"/>
      <c r="G214" s="244"/>
      <c r="H214" s="245"/>
    </row>
    <row r="215" spans="1:8" x14ac:dyDescent="0.35">
      <c r="A215" s="141"/>
      <c r="B215" s="504" t="s">
        <v>153</v>
      </c>
      <c r="C215" s="504"/>
      <c r="D215" s="504"/>
      <c r="E215" s="246"/>
      <c r="F215" s="246"/>
      <c r="G215" s="246"/>
      <c r="H215" s="247"/>
    </row>
    <row r="216" spans="1:8" x14ac:dyDescent="0.35">
      <c r="A216" s="141"/>
      <c r="B216" s="475"/>
      <c r="C216" s="475"/>
      <c r="D216" s="475"/>
      <c r="E216" s="246"/>
      <c r="F216" s="246"/>
      <c r="G216" s="246"/>
      <c r="H216" s="247"/>
    </row>
    <row r="217" spans="1:8" ht="22" customHeight="1" x14ac:dyDescent="0.35">
      <c r="A217" s="141"/>
      <c r="B217" s="113" t="s">
        <v>288</v>
      </c>
      <c r="C217" s="151"/>
      <c r="D217" s="196"/>
      <c r="E217" s="196"/>
      <c r="F217" s="196"/>
      <c r="G217" s="197"/>
      <c r="H217" s="198"/>
    </row>
    <row r="218" spans="1:8" x14ac:dyDescent="0.35">
      <c r="A218" s="141"/>
      <c r="B218" s="475"/>
      <c r="C218" s="475"/>
      <c r="D218" s="475"/>
      <c r="E218" s="246"/>
      <c r="F218" s="246"/>
      <c r="G218" s="246"/>
      <c r="H218" s="247"/>
    </row>
    <row r="219" spans="1:8" x14ac:dyDescent="0.35">
      <c r="A219" s="141"/>
      <c r="B219" s="502"/>
      <c r="C219" s="506"/>
      <c r="D219" s="503"/>
      <c r="E219" s="246"/>
      <c r="F219" s="246"/>
      <c r="G219" s="246"/>
      <c r="H219" s="247"/>
    </row>
    <row r="220" spans="1:8" x14ac:dyDescent="0.35">
      <c r="A220" s="141"/>
      <c r="B220" s="502"/>
      <c r="C220" s="506"/>
      <c r="D220" s="503"/>
      <c r="E220" s="246"/>
      <c r="F220" s="246"/>
      <c r="G220" s="246"/>
      <c r="H220" s="247"/>
    </row>
    <row r="221" spans="1:8" x14ac:dyDescent="0.35">
      <c r="A221" s="141"/>
      <c r="B221" s="502"/>
      <c r="C221" s="506"/>
      <c r="D221" s="503"/>
      <c r="E221" s="246"/>
      <c r="F221" s="246"/>
      <c r="G221" s="246"/>
      <c r="H221" s="247"/>
    </row>
    <row r="222" spans="1:8" x14ac:dyDescent="0.35">
      <c r="A222" s="141"/>
      <c r="B222" s="478" t="s">
        <v>153</v>
      </c>
      <c r="C222" s="479"/>
      <c r="D222" s="480"/>
      <c r="E222" s="246"/>
      <c r="F222" s="246"/>
      <c r="G222" s="246"/>
      <c r="H222" s="247"/>
    </row>
    <row r="223" spans="1:8" x14ac:dyDescent="0.35">
      <c r="A223" s="141"/>
      <c r="B223" s="475"/>
      <c r="C223" s="475"/>
      <c r="D223" s="475"/>
      <c r="E223" s="246"/>
      <c r="F223" s="246"/>
      <c r="G223" s="246"/>
      <c r="H223" s="247"/>
    </row>
    <row r="224" spans="1:8" x14ac:dyDescent="0.35">
      <c r="A224" s="141"/>
      <c r="B224" s="157"/>
      <c r="C224" s="157"/>
      <c r="D224" s="157"/>
      <c r="E224" s="158"/>
      <c r="F224" s="158"/>
      <c r="G224" s="158"/>
      <c r="H224" s="248"/>
    </row>
    <row r="225" spans="1:10" x14ac:dyDescent="0.35">
      <c r="A225" s="95" t="s">
        <v>135</v>
      </c>
      <c r="B225" s="156" t="s">
        <v>336</v>
      </c>
      <c r="C225" s="157"/>
      <c r="D225" s="157"/>
      <c r="E225" s="158"/>
      <c r="F225" s="158"/>
      <c r="G225" s="158"/>
      <c r="H225" s="248"/>
      <c r="J225" s="249"/>
    </row>
    <row r="226" spans="1:10" x14ac:dyDescent="0.35">
      <c r="A226" s="141"/>
      <c r="B226" s="473"/>
      <c r="C226" s="473"/>
      <c r="D226" s="473"/>
      <c r="E226" s="473"/>
      <c r="F226" s="473"/>
      <c r="G226" s="473"/>
      <c r="H226" s="474"/>
      <c r="J226" s="189"/>
    </row>
    <row r="227" spans="1:10" x14ac:dyDescent="0.35">
      <c r="A227" s="141"/>
      <c r="B227" s="473"/>
      <c r="C227" s="473"/>
      <c r="D227" s="473"/>
      <c r="E227" s="473"/>
      <c r="F227" s="473"/>
      <c r="G227" s="473"/>
      <c r="H227" s="474"/>
      <c r="J227" s="189"/>
    </row>
    <row r="228" spans="1:10" ht="15" thickBot="1" x14ac:dyDescent="0.4">
      <c r="A228" s="159"/>
      <c r="B228" s="250"/>
      <c r="C228" s="251"/>
      <c r="D228" s="251"/>
      <c r="E228" s="251"/>
      <c r="F228" s="251"/>
      <c r="G228" s="251"/>
      <c r="H228" s="252"/>
    </row>
    <row r="230" spans="1:10" x14ac:dyDescent="0.35">
      <c r="H230" s="140"/>
    </row>
  </sheetData>
  <sheetProtection algorithmName="SHA-512" hashValue="HBVjypauKbMFjsYbehynysdUSSjZnAcigHlmQ8cd9307nE5ZRwXsHbRdyModnpO3MZaCNaQkovbNhgo1wjmYHA==" saltValue="6hvQGU2916QVHEWX4q1ogA==" spinCount="100000" sheet="1" objects="1" scenarios="1" insertRows="0"/>
  <mergeCells count="107">
    <mergeCell ref="B73:C73"/>
    <mergeCell ref="B74:C74"/>
    <mergeCell ref="B75:C75"/>
    <mergeCell ref="B86:C86"/>
    <mergeCell ref="B221:D221"/>
    <mergeCell ref="B222:D222"/>
    <mergeCell ref="B110:C110"/>
    <mergeCell ref="B114:C114"/>
    <mergeCell ref="B115:C115"/>
    <mergeCell ref="B116:C116"/>
    <mergeCell ref="B117:C117"/>
    <mergeCell ref="B95:C95"/>
    <mergeCell ref="B96:C96"/>
    <mergeCell ref="B107:C107"/>
    <mergeCell ref="B108:C108"/>
    <mergeCell ref="B109:C109"/>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G167:H167"/>
    <mergeCell ref="G168:H168"/>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66:H166"/>
    <mergeCell ref="G149:H149"/>
    <mergeCell ref="G150:H150"/>
    <mergeCell ref="G151:H151"/>
    <mergeCell ref="G155:H155"/>
    <mergeCell ref="G156:H156"/>
    <mergeCell ref="G157:H157"/>
    <mergeCell ref="G158:H158"/>
    <mergeCell ref="G159:H159"/>
    <mergeCell ref="G160:H160"/>
    <mergeCell ref="G164:H164"/>
    <mergeCell ref="G165:H165"/>
    <mergeCell ref="G148:H148"/>
    <mergeCell ref="B55:C5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7:E18"/>
    <mergeCell ref="D34:H35"/>
    <mergeCell ref="B92:C92"/>
    <mergeCell ref="B97:C97"/>
    <mergeCell ref="B106:C106"/>
    <mergeCell ref="B111:C111"/>
    <mergeCell ref="B113:C113"/>
    <mergeCell ref="B48:C48"/>
    <mergeCell ref="A28:H28"/>
    <mergeCell ref="B29:H30"/>
    <mergeCell ref="D33:H33"/>
    <mergeCell ref="E37:H37"/>
    <mergeCell ref="B43:C43"/>
    <mergeCell ref="B44:C44"/>
    <mergeCell ref="B45:C45"/>
    <mergeCell ref="B46:C46"/>
    <mergeCell ref="B47:C47"/>
    <mergeCell ref="B53:C53"/>
    <mergeCell ref="B87:C87"/>
    <mergeCell ref="B88:C88"/>
    <mergeCell ref="B89:C89"/>
    <mergeCell ref="B93:C93"/>
    <mergeCell ref="B94:C94"/>
    <mergeCell ref="B72:C72"/>
  </mergeCells>
  <conditionalFormatting sqref="E43:E48 E58:E61 B145:H152 E50:E56 E212:E216 E218:E223 E79:E82 E71:E77 E100:E103 E92:E98 E121:E125 E113:E119">
    <cfRule type="expression" dxfId="165" priority="55">
      <formula>$F$11="no"</formula>
    </cfRule>
  </conditionalFormatting>
  <conditionalFormatting sqref="F43:F48 F58:F61 B154:H161 F50:F56 F212:F216 F218:F223 F79:F82 F71:F77 F100:F103 F92:F98 F121:F125 F113:F119">
    <cfRule type="expression" dxfId="164" priority="54">
      <formula>$F$13="no"</formula>
    </cfRule>
  </conditionalFormatting>
  <conditionalFormatting sqref="G43:G48 G58:G61 G50:G56 G212:G216 G218:G223 B180:H184 B164:H169 C172:H177 C185:H185 B188:H194 G79:G82 G71:G77 G100:G103 G92:G98 G121:G125 G113:G119">
    <cfRule type="expression" dxfId="163" priority="53">
      <formula>$F$15="no"</formula>
    </cfRule>
  </conditionalFormatting>
  <conditionalFormatting sqref="H43:H48 H58:H61 H50:H56 B195:H198 H215:H216 H218:H223 H79:H82 H71:H77 H100:H103 H92:H98 H121:H125 H113:H119">
    <cfRule type="expression" dxfId="162" priority="52">
      <formula>$F$20="no"</formula>
    </cfRule>
  </conditionalFormatting>
  <conditionalFormatting sqref="E211">
    <cfRule type="expression" dxfId="161" priority="51">
      <formula>$F$11="no"</formula>
    </cfRule>
  </conditionalFormatting>
  <conditionalFormatting sqref="F211">
    <cfRule type="expression" dxfId="160" priority="50">
      <formula>$F$13="no"</formula>
    </cfRule>
  </conditionalFormatting>
  <conditionalFormatting sqref="G211">
    <cfRule type="expression" dxfId="159" priority="49">
      <formula>$F$15="no"</formula>
    </cfRule>
  </conditionalFormatting>
  <conditionalFormatting sqref="H211:H214">
    <cfRule type="expression" dxfId="158" priority="48">
      <formula>$F$20="no"</formula>
    </cfRule>
  </conditionalFormatting>
  <conditionalFormatting sqref="C171:H171">
    <cfRule type="expression" dxfId="157" priority="46">
      <formula>$F$15="no"</formula>
    </cfRule>
  </conditionalFormatting>
  <conditionalFormatting sqref="C163:H163">
    <cfRule type="expression" dxfId="156" priority="44">
      <formula>$F$15="no"</formula>
    </cfRule>
  </conditionalFormatting>
  <conditionalFormatting sqref="B163">
    <cfRule type="expression" dxfId="155" priority="43">
      <formula>$F$15="no"</formula>
    </cfRule>
  </conditionalFormatting>
  <conditionalFormatting sqref="C179:H179">
    <cfRule type="expression" dxfId="154" priority="41">
      <formula>$F$15="no"</formula>
    </cfRule>
  </conditionalFormatting>
  <conditionalFormatting sqref="C187:H187">
    <cfRule type="expression" dxfId="153" priority="39">
      <formula>$F$15="no"</formula>
    </cfRule>
  </conditionalFormatting>
  <conditionalFormatting sqref="B178:B179">
    <cfRule type="expression" dxfId="152" priority="38">
      <formula>$F$15="no"</formula>
    </cfRule>
  </conditionalFormatting>
  <conditionalFormatting sqref="B172:B175">
    <cfRule type="expression" dxfId="151" priority="37">
      <formula>$F$15="no"</formula>
    </cfRule>
  </conditionalFormatting>
  <conditionalFormatting sqref="B187">
    <cfRule type="expression" dxfId="150" priority="35">
      <formula>$F$15="no"</formula>
    </cfRule>
  </conditionalFormatting>
  <conditionalFormatting sqref="B171">
    <cfRule type="expression" dxfId="149" priority="34">
      <formula>$F$15="no"</formula>
    </cfRule>
  </conditionalFormatting>
  <conditionalFormatting sqref="E64:E69">
    <cfRule type="expression" dxfId="148" priority="21">
      <formula>$F$11="no"</formula>
    </cfRule>
  </conditionalFormatting>
  <conditionalFormatting sqref="F64:F69">
    <cfRule type="expression" dxfId="147" priority="20">
      <formula>$F$13="no"</formula>
    </cfRule>
  </conditionalFormatting>
  <conditionalFormatting sqref="G64:G69">
    <cfRule type="expression" dxfId="146" priority="19">
      <formula>$F$15="no"</formula>
    </cfRule>
  </conditionalFormatting>
  <conditionalFormatting sqref="H64:H69">
    <cfRule type="expression" dxfId="145" priority="18">
      <formula>$F$20="no"</formula>
    </cfRule>
  </conditionalFormatting>
  <conditionalFormatting sqref="E85:E90">
    <cfRule type="expression" dxfId="144" priority="17">
      <formula>$F$11="no"</formula>
    </cfRule>
  </conditionalFormatting>
  <conditionalFormatting sqref="F85:F90">
    <cfRule type="expression" dxfId="143" priority="16">
      <formula>$F$13="no"</formula>
    </cfRule>
  </conditionalFormatting>
  <conditionalFormatting sqref="G85:G90">
    <cfRule type="expression" dxfId="142" priority="15">
      <formula>$F$15="no"</formula>
    </cfRule>
  </conditionalFormatting>
  <conditionalFormatting sqref="H85:H90">
    <cfRule type="expression" dxfId="141" priority="14">
      <formula>$F$20="no"</formula>
    </cfRule>
  </conditionalFormatting>
  <conditionalFormatting sqref="E106:E111">
    <cfRule type="expression" dxfId="140" priority="13">
      <formula>$F$11="no"</formula>
    </cfRule>
  </conditionalFormatting>
  <conditionalFormatting sqref="F106:F111">
    <cfRule type="expression" dxfId="139" priority="12">
      <formula>$F$13="no"</formula>
    </cfRule>
  </conditionalFormatting>
  <conditionalFormatting sqref="G106:G111">
    <cfRule type="expression" dxfId="138" priority="11">
      <formula>$F$15="no"</formula>
    </cfRule>
  </conditionalFormatting>
  <conditionalFormatting sqref="H106:H111">
    <cfRule type="expression" dxfId="137" priority="10">
      <formula>$F$20="no"</formula>
    </cfRule>
  </conditionalFormatting>
  <conditionalFormatting sqref="A104">
    <cfRule type="expression" dxfId="136" priority="9">
      <formula>$F$20="no"</formula>
    </cfRule>
  </conditionalFormatting>
  <conditionalFormatting sqref="A83">
    <cfRule type="expression" dxfId="135" priority="8">
      <formula>$F$20="no"</formula>
    </cfRule>
  </conditionalFormatting>
  <conditionalFormatting sqref="A62">
    <cfRule type="expression" dxfId="134" priority="7">
      <formula>$F$20="no"</formula>
    </cfRule>
  </conditionalFormatting>
  <conditionalFormatting sqref="A41">
    <cfRule type="expression" dxfId="133" priority="4">
      <formula>$F$17="no"</formula>
    </cfRule>
    <cfRule type="expression" dxfId="132" priority="6">
      <formula>$F$20="no"</formula>
    </cfRule>
  </conditionalFormatting>
  <conditionalFormatting sqref="A62:H64 A171:H193 A69:H71 A65:B68 D65:H68 A76:H85 A72:B75 D72:H75 A90:H92 A86:B89 D86:H89 A97:H106 A93:B96 D93:H96 A111:H113 A107:B110 D107:H110 A118:H124 A114:B117 D114:H117">
    <cfRule type="expression" dxfId="131" priority="5">
      <formula>$F$17="no"</formula>
    </cfRule>
  </conditionalFormatting>
  <conditionalFormatting sqref="C163">
    <cfRule type="expression" dxfId="130" priority="3">
      <formula>$F$17="no"</formula>
    </cfRule>
  </conditionalFormatting>
  <conditionalFormatting sqref="C195">
    <cfRule type="expression" dxfId="129" priority="2">
      <formula>$F$17="no"</formula>
    </cfRule>
  </conditionalFormatting>
  <conditionalFormatting sqref="A28:H228">
    <cfRule type="expression" dxfId="128" priority="1">
      <formula>AND($F$11="no",$F$13="no",$F$15="no",$F$20="no")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35"/>
  <sheetViews>
    <sheetView showGridLines="0" zoomScaleNormal="100" workbookViewId="0"/>
  </sheetViews>
  <sheetFormatPr defaultColWidth="9.1796875" defaultRowHeight="14.5" x14ac:dyDescent="0.35"/>
  <cols>
    <col min="1" max="1" width="3" style="64" customWidth="1"/>
    <col min="2" max="2" width="13.81640625" style="64" customWidth="1"/>
    <col min="3" max="3" width="45.26953125" style="64" customWidth="1"/>
    <col min="4" max="4" width="18.26953125" style="64" customWidth="1"/>
    <col min="5" max="8" width="17.1796875" style="64" customWidth="1"/>
    <col min="9" max="9" width="2.81640625" style="64" customWidth="1"/>
    <col min="10"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427</v>
      </c>
    </row>
    <row r="5" spans="1:8" x14ac:dyDescent="0.35">
      <c r="A5" s="70" t="s">
        <v>0</v>
      </c>
      <c r="C5" s="71" t="str">
        <f>'Cover and Instructions'!$D$4</f>
        <v>Peach State Health Plan</v>
      </c>
      <c r="D5" s="71"/>
      <c r="E5" s="71"/>
      <c r="F5" s="71"/>
      <c r="G5" s="71"/>
    </row>
    <row r="6" spans="1:8" x14ac:dyDescent="0.35">
      <c r="A6" s="70" t="s">
        <v>515</v>
      </c>
      <c r="C6" s="71" t="str">
        <f>'Cover and Instructions'!D5</f>
        <v>Title XIX Adults</v>
      </c>
      <c r="D6" s="71"/>
      <c r="E6" s="71"/>
      <c r="F6" s="71"/>
      <c r="G6" s="71"/>
    </row>
    <row r="7" spans="1:8" ht="15" thickBot="1" x14ac:dyDescent="0.4"/>
    <row r="8" spans="1:8" x14ac:dyDescent="0.35">
      <c r="A8" s="274" t="s">
        <v>375</v>
      </c>
      <c r="B8" s="275"/>
      <c r="C8" s="275"/>
      <c r="D8" s="275"/>
      <c r="E8" s="275"/>
      <c r="F8" s="275"/>
      <c r="G8" s="275"/>
      <c r="H8" s="276"/>
    </row>
    <row r="9" spans="1:8" ht="15" customHeight="1" x14ac:dyDescent="0.35">
      <c r="A9" s="277" t="s">
        <v>374</v>
      </c>
      <c r="B9" s="278"/>
      <c r="C9" s="278"/>
      <c r="D9" s="278"/>
      <c r="E9" s="278"/>
      <c r="F9" s="278"/>
      <c r="G9" s="278"/>
      <c r="H9" s="279"/>
    </row>
    <row r="10" spans="1:8" x14ac:dyDescent="0.35">
      <c r="A10" s="280"/>
      <c r="B10" s="281"/>
      <c r="C10" s="281"/>
      <c r="D10" s="281"/>
      <c r="E10" s="281"/>
      <c r="F10" s="281"/>
      <c r="G10" s="281"/>
      <c r="H10" s="169"/>
    </row>
    <row r="11" spans="1:8" x14ac:dyDescent="0.35">
      <c r="A11" s="282" t="s">
        <v>370</v>
      </c>
      <c r="B11" s="283" t="s">
        <v>428</v>
      </c>
      <c r="C11" s="281"/>
      <c r="D11" s="281"/>
      <c r="E11" s="281"/>
      <c r="F11" s="168" t="s">
        <v>372</v>
      </c>
      <c r="G11" s="86" t="str">
        <f>IF(F11="yes","  Complete Section 1 and Section 2","")</f>
        <v/>
      </c>
      <c r="H11" s="169"/>
    </row>
    <row r="12" spans="1:8" ht="6" customHeight="1" x14ac:dyDescent="0.35">
      <c r="A12" s="282"/>
      <c r="B12" s="283"/>
      <c r="C12" s="281"/>
      <c r="D12" s="281"/>
      <c r="E12" s="281"/>
      <c r="F12" s="80"/>
      <c r="G12" s="86"/>
      <c r="H12" s="169"/>
    </row>
    <row r="13" spans="1:8" x14ac:dyDescent="0.35">
      <c r="A13" s="282" t="s">
        <v>373</v>
      </c>
      <c r="B13" s="283" t="s">
        <v>429</v>
      </c>
      <c r="C13" s="281"/>
      <c r="D13" s="281"/>
      <c r="E13" s="281"/>
      <c r="F13" s="168" t="s">
        <v>372</v>
      </c>
      <c r="G13" s="86" t="str">
        <f>IF(F13="yes","  Complete Section 1 and Section 2","")</f>
        <v/>
      </c>
      <c r="H13" s="169"/>
    </row>
    <row r="14" spans="1:8" ht="6" customHeight="1" x14ac:dyDescent="0.35">
      <c r="A14" s="282"/>
      <c r="B14" s="283"/>
      <c r="C14" s="281"/>
      <c r="D14" s="281"/>
      <c r="E14" s="281"/>
      <c r="F14" s="80"/>
      <c r="G14" s="86"/>
      <c r="H14" s="169"/>
    </row>
    <row r="15" spans="1:8" x14ac:dyDescent="0.35">
      <c r="A15" s="282" t="s">
        <v>378</v>
      </c>
      <c r="B15" s="283" t="s">
        <v>430</v>
      </c>
      <c r="C15" s="281"/>
      <c r="D15" s="281"/>
      <c r="E15" s="281"/>
      <c r="F15" s="85" t="s">
        <v>371</v>
      </c>
      <c r="G15" s="86" t="str">
        <f>IF(F15="yes","  Complete Section 1 and Section 2","")</f>
        <v xml:space="preserve">  Complete Section 1 and Section 2</v>
      </c>
      <c r="H15" s="169"/>
    </row>
    <row r="16" spans="1:8" ht="6" customHeight="1" x14ac:dyDescent="0.35">
      <c r="A16" s="282"/>
      <c r="B16" s="283"/>
      <c r="C16" s="281"/>
      <c r="D16" s="281"/>
      <c r="E16" s="281"/>
      <c r="F16" s="80"/>
      <c r="G16" s="86"/>
      <c r="H16" s="169"/>
    </row>
    <row r="17" spans="1:10" x14ac:dyDescent="0.35">
      <c r="A17" s="282" t="s">
        <v>379</v>
      </c>
      <c r="B17" s="513" t="s">
        <v>503</v>
      </c>
      <c r="C17" s="513"/>
      <c r="D17" s="513"/>
      <c r="E17" s="513"/>
      <c r="F17" s="168" t="s">
        <v>372</v>
      </c>
      <c r="G17" s="86" t="str">
        <f>IF(F17="yes","  Report each income level in separate tiers in Section 1 and Section 2","")</f>
        <v/>
      </c>
      <c r="H17" s="169"/>
    </row>
    <row r="18" spans="1:10" x14ac:dyDescent="0.35">
      <c r="A18" s="282"/>
      <c r="B18" s="513"/>
      <c r="C18" s="513"/>
      <c r="D18" s="513"/>
      <c r="E18" s="513"/>
      <c r="F18" s="80"/>
      <c r="G18" s="86"/>
      <c r="H18" s="169"/>
    </row>
    <row r="19" spans="1:10" ht="6" customHeight="1" x14ac:dyDescent="0.35">
      <c r="A19" s="282"/>
      <c r="B19" s="283"/>
      <c r="C19" s="281"/>
      <c r="D19" s="281"/>
      <c r="E19" s="281"/>
      <c r="F19" s="80"/>
      <c r="G19" s="86"/>
      <c r="H19" s="169"/>
    </row>
    <row r="20" spans="1:10" x14ac:dyDescent="0.35">
      <c r="A20" s="282" t="s">
        <v>493</v>
      </c>
      <c r="B20" s="283" t="s">
        <v>431</v>
      </c>
      <c r="C20" s="281"/>
      <c r="D20" s="281"/>
      <c r="E20" s="281"/>
      <c r="F20" s="168" t="s">
        <v>372</v>
      </c>
      <c r="G20" s="86" t="str">
        <f>IF(F20="yes","  Complete Section 1 and Section 2","")</f>
        <v/>
      </c>
      <c r="H20" s="169"/>
    </row>
    <row r="21" spans="1:10" ht="6" customHeight="1" x14ac:dyDescent="0.35">
      <c r="A21" s="82"/>
      <c r="B21" s="83"/>
      <c r="C21" s="80"/>
      <c r="D21" s="80"/>
      <c r="E21" s="80"/>
      <c r="F21" s="80"/>
      <c r="G21" s="86"/>
      <c r="H21" s="169"/>
    </row>
    <row r="22" spans="1:10" x14ac:dyDescent="0.35">
      <c r="A22" s="82" t="s">
        <v>466</v>
      </c>
      <c r="B22" s="83"/>
      <c r="C22" s="80"/>
      <c r="D22" s="80"/>
      <c r="E22" s="80"/>
      <c r="F22" s="88"/>
      <c r="G22" s="86"/>
      <c r="H22" s="169"/>
    </row>
    <row r="23" spans="1:10" x14ac:dyDescent="0.35">
      <c r="A23" s="82"/>
      <c r="B23" s="83" t="s">
        <v>467</v>
      </c>
      <c r="C23" s="80"/>
      <c r="D23" s="80"/>
      <c r="E23" s="80"/>
      <c r="F23" s="88"/>
      <c r="G23" s="86"/>
      <c r="H23" s="169"/>
    </row>
    <row r="24" spans="1:10" x14ac:dyDescent="0.35">
      <c r="A24" s="82"/>
      <c r="B24" s="439" t="s">
        <v>592</v>
      </c>
      <c r="C24" s="172"/>
      <c r="D24" s="172"/>
      <c r="E24" s="172"/>
      <c r="F24" s="173"/>
      <c r="G24" s="174"/>
      <c r="H24" s="169"/>
      <c r="J24" s="175"/>
    </row>
    <row r="25" spans="1:10" x14ac:dyDescent="0.35">
      <c r="A25" s="82"/>
      <c r="B25" s="176" t="s">
        <v>598</v>
      </c>
      <c r="C25" s="177"/>
      <c r="D25" s="177"/>
      <c r="E25" s="177"/>
      <c r="F25" s="178"/>
      <c r="G25" s="179"/>
      <c r="H25" s="169"/>
      <c r="J25" s="180"/>
    </row>
    <row r="26" spans="1:10" ht="15" thickBot="1" x14ac:dyDescent="0.4">
      <c r="A26" s="89"/>
      <c r="B26" s="90"/>
      <c r="C26" s="91"/>
      <c r="D26" s="91"/>
      <c r="E26" s="91"/>
      <c r="F26" s="91"/>
      <c r="G26" s="91"/>
      <c r="H26" s="181"/>
    </row>
    <row r="27" spans="1:10" s="140" customFormat="1" ht="15" thickBot="1" x14ac:dyDescent="0.4">
      <c r="A27" s="262"/>
      <c r="B27" s="262"/>
      <c r="C27" s="262"/>
      <c r="D27" s="262"/>
      <c r="E27" s="262"/>
      <c r="F27" s="262"/>
      <c r="G27" s="262"/>
      <c r="H27" s="263"/>
    </row>
    <row r="28" spans="1:10" ht="16" thickBot="1" x14ac:dyDescent="0.4">
      <c r="A28" s="462" t="s">
        <v>433</v>
      </c>
      <c r="B28" s="463"/>
      <c r="C28" s="463"/>
      <c r="D28" s="463"/>
      <c r="E28" s="463"/>
      <c r="F28" s="463"/>
      <c r="G28" s="463"/>
      <c r="H28" s="464"/>
    </row>
    <row r="29" spans="1:10" x14ac:dyDescent="0.35">
      <c r="A29" s="95" t="s">
        <v>130</v>
      </c>
      <c r="B29" s="486" t="s">
        <v>368</v>
      </c>
      <c r="C29" s="486"/>
      <c r="D29" s="486"/>
      <c r="E29" s="486"/>
      <c r="F29" s="486"/>
      <c r="G29" s="486"/>
      <c r="H29" s="487"/>
    </row>
    <row r="30" spans="1:10" x14ac:dyDescent="0.35">
      <c r="A30" s="95"/>
      <c r="B30" s="488"/>
      <c r="C30" s="488"/>
      <c r="D30" s="488"/>
      <c r="E30" s="488"/>
      <c r="F30" s="488"/>
      <c r="G30" s="488"/>
      <c r="H30" s="489"/>
    </row>
    <row r="31" spans="1:10" x14ac:dyDescent="0.35">
      <c r="A31" s="95"/>
      <c r="B31" s="99" t="s">
        <v>309</v>
      </c>
      <c r="C31" s="182"/>
      <c r="D31" s="182"/>
      <c r="E31" s="182"/>
      <c r="F31" s="182"/>
      <c r="G31" s="182"/>
      <c r="H31" s="183"/>
    </row>
    <row r="32" spans="1:10" x14ac:dyDescent="0.35">
      <c r="A32" s="95"/>
      <c r="B32" s="97"/>
      <c r="C32" s="182"/>
      <c r="D32" s="182"/>
      <c r="E32" s="182"/>
      <c r="F32" s="182"/>
      <c r="G32" s="182"/>
      <c r="H32" s="183"/>
    </row>
    <row r="33" spans="1:10" x14ac:dyDescent="0.35">
      <c r="A33" s="95"/>
      <c r="B33" s="100" t="s">
        <v>413</v>
      </c>
      <c r="C33" s="97"/>
      <c r="D33" s="476" t="s">
        <v>696</v>
      </c>
      <c r="E33" s="476"/>
      <c r="F33" s="476"/>
      <c r="G33" s="476"/>
      <c r="H33" s="477"/>
    </row>
    <row r="34" spans="1:10" x14ac:dyDescent="0.35">
      <c r="A34" s="95"/>
      <c r="B34" s="100"/>
      <c r="C34" s="97"/>
      <c r="D34" s="492" t="s">
        <v>491</v>
      </c>
      <c r="E34" s="492"/>
      <c r="F34" s="492"/>
      <c r="G34" s="492"/>
      <c r="H34" s="493"/>
    </row>
    <row r="35" spans="1:10" x14ac:dyDescent="0.35">
      <c r="A35" s="95"/>
      <c r="B35" s="100"/>
      <c r="C35" s="97"/>
      <c r="D35" s="492"/>
      <c r="E35" s="492"/>
      <c r="F35" s="492"/>
      <c r="G35" s="492"/>
      <c r="H35" s="493"/>
    </row>
    <row r="36" spans="1:10" x14ac:dyDescent="0.35">
      <c r="A36" s="95"/>
      <c r="B36" s="97"/>
      <c r="C36" s="182"/>
      <c r="D36" s="182"/>
      <c r="E36" s="182"/>
      <c r="F36" s="182"/>
      <c r="G36" s="182"/>
      <c r="H36" s="183"/>
    </row>
    <row r="37" spans="1:10" ht="15" customHeight="1" x14ac:dyDescent="0.35">
      <c r="A37" s="141"/>
      <c r="B37" s="182"/>
      <c r="C37" s="182"/>
      <c r="D37" s="182"/>
      <c r="E37" s="490" t="s">
        <v>290</v>
      </c>
      <c r="F37" s="490"/>
      <c r="G37" s="490"/>
      <c r="H37" s="491"/>
    </row>
    <row r="38" spans="1:10" x14ac:dyDescent="0.35">
      <c r="A38" s="141"/>
      <c r="B38" s="97"/>
      <c r="C38" s="97"/>
      <c r="D38" s="97"/>
      <c r="E38" s="103" t="s">
        <v>158</v>
      </c>
      <c r="F38" s="103" t="s">
        <v>158</v>
      </c>
      <c r="G38" s="103" t="s">
        <v>158</v>
      </c>
      <c r="H38" s="184" t="s">
        <v>158</v>
      </c>
    </row>
    <row r="39" spans="1:10" x14ac:dyDescent="0.35">
      <c r="A39" s="141"/>
      <c r="B39" s="103"/>
      <c r="C39" s="103"/>
      <c r="D39" s="103" t="s">
        <v>180</v>
      </c>
      <c r="E39" s="103" t="s">
        <v>161</v>
      </c>
      <c r="F39" s="103" t="s">
        <v>161</v>
      </c>
      <c r="G39" s="103" t="s">
        <v>161</v>
      </c>
      <c r="H39" s="184" t="s">
        <v>161</v>
      </c>
    </row>
    <row r="40" spans="1:10" x14ac:dyDescent="0.35">
      <c r="A40" s="141"/>
      <c r="B40" s="106" t="s">
        <v>193</v>
      </c>
      <c r="C40" s="107"/>
      <c r="D40" s="107" t="s">
        <v>158</v>
      </c>
      <c r="E40" s="107" t="s">
        <v>350</v>
      </c>
      <c r="F40" s="107" t="s">
        <v>148</v>
      </c>
      <c r="G40" s="107" t="s">
        <v>285</v>
      </c>
      <c r="H40" s="185" t="s">
        <v>286</v>
      </c>
    </row>
    <row r="41" spans="1:10" x14ac:dyDescent="0.35">
      <c r="A41" s="187" t="s">
        <v>462</v>
      </c>
      <c r="B41" s="188"/>
      <c r="C41" s="103"/>
      <c r="D41" s="103"/>
      <c r="E41" s="103"/>
      <c r="F41" s="103"/>
      <c r="G41" s="103"/>
      <c r="H41" s="184"/>
      <c r="J41" s="186"/>
    </row>
    <row r="42" spans="1:10" ht="22" customHeight="1" x14ac:dyDescent="0.35">
      <c r="A42" s="141"/>
      <c r="B42" s="113" t="s">
        <v>287</v>
      </c>
      <c r="C42" s="103"/>
      <c r="D42" s="103"/>
      <c r="E42" s="103"/>
      <c r="F42" s="103"/>
      <c r="G42" s="103"/>
      <c r="H42" s="184"/>
      <c r="J42" s="189"/>
    </row>
    <row r="43" spans="1:10" ht="15" customHeight="1" x14ac:dyDescent="0.35">
      <c r="A43" s="141"/>
      <c r="B43" s="475" t="s">
        <v>585</v>
      </c>
      <c r="C43" s="475"/>
      <c r="D43" s="190">
        <v>23295206.300000001</v>
      </c>
      <c r="E43" s="284"/>
      <c r="F43" s="284"/>
      <c r="G43" s="190">
        <v>16336912.220000001</v>
      </c>
      <c r="H43" s="285"/>
      <c r="J43" s="189"/>
    </row>
    <row r="44" spans="1:10" ht="15" customHeight="1" x14ac:dyDescent="0.35">
      <c r="A44" s="141"/>
      <c r="B44" s="505"/>
      <c r="C44" s="505"/>
      <c r="D44" s="505"/>
      <c r="E44" s="284"/>
      <c r="F44" s="284"/>
      <c r="G44" s="190"/>
      <c r="H44" s="285"/>
      <c r="J44" s="189"/>
    </row>
    <row r="45" spans="1:10" ht="15" customHeight="1" x14ac:dyDescent="0.35">
      <c r="A45" s="141"/>
      <c r="B45" s="505"/>
      <c r="C45" s="505"/>
      <c r="D45" s="505"/>
      <c r="E45" s="284"/>
      <c r="F45" s="284"/>
      <c r="G45" s="190"/>
      <c r="H45" s="285"/>
      <c r="J45" s="189"/>
    </row>
    <row r="46" spans="1:10" ht="15" customHeight="1" x14ac:dyDescent="0.35">
      <c r="A46" s="141"/>
      <c r="B46" s="475"/>
      <c r="C46" s="475"/>
      <c r="D46" s="475"/>
      <c r="E46" s="284"/>
      <c r="F46" s="284"/>
      <c r="G46" s="190"/>
      <c r="H46" s="285"/>
      <c r="J46" s="189"/>
    </row>
    <row r="47" spans="1:10" ht="15" customHeight="1" x14ac:dyDescent="0.35">
      <c r="A47" s="141"/>
      <c r="B47" s="475"/>
      <c r="C47" s="475"/>
      <c r="D47" s="475"/>
      <c r="E47" s="284"/>
      <c r="F47" s="284"/>
      <c r="G47" s="190"/>
      <c r="H47" s="285"/>
      <c r="J47" s="189"/>
    </row>
    <row r="48" spans="1:10" x14ac:dyDescent="0.35">
      <c r="A48" s="141"/>
      <c r="B48" s="478" t="s">
        <v>586</v>
      </c>
      <c r="C48" s="480"/>
      <c r="D48" s="191">
        <v>214438.68</v>
      </c>
      <c r="E48" s="191"/>
      <c r="F48" s="286"/>
      <c r="G48" s="194">
        <v>131318.5</v>
      </c>
      <c r="H48" s="195"/>
      <c r="J48" s="287"/>
    </row>
    <row r="49" spans="1:10" ht="22" customHeight="1" x14ac:dyDescent="0.35">
      <c r="A49" s="141"/>
      <c r="B49" s="113" t="s">
        <v>288</v>
      </c>
      <c r="C49" s="151"/>
      <c r="D49" s="196"/>
      <c r="E49" s="196"/>
      <c r="F49" s="196"/>
      <c r="G49" s="197"/>
      <c r="H49" s="198"/>
      <c r="J49" s="287"/>
    </row>
    <row r="50" spans="1:10" x14ac:dyDescent="0.35">
      <c r="A50" s="141"/>
      <c r="B50" s="475" t="s">
        <v>585</v>
      </c>
      <c r="C50" s="475"/>
      <c r="D50" s="190">
        <v>0</v>
      </c>
      <c r="E50" s="191"/>
      <c r="F50" s="191"/>
      <c r="G50" s="194">
        <v>0</v>
      </c>
      <c r="H50" s="195"/>
      <c r="J50" s="287"/>
    </row>
    <row r="51" spans="1:10" x14ac:dyDescent="0.35">
      <c r="A51" s="141"/>
      <c r="B51" s="505">
        <v>0</v>
      </c>
      <c r="C51" s="505"/>
      <c r="D51" s="505"/>
      <c r="E51" s="191"/>
      <c r="F51" s="191"/>
      <c r="G51" s="194">
        <v>0</v>
      </c>
      <c r="H51" s="195"/>
      <c r="J51" s="287"/>
    </row>
    <row r="52" spans="1:10" x14ac:dyDescent="0.35">
      <c r="A52" s="141"/>
      <c r="B52" s="505"/>
      <c r="C52" s="505"/>
      <c r="D52" s="505"/>
      <c r="E52" s="191"/>
      <c r="F52" s="191"/>
      <c r="G52" s="194"/>
      <c r="H52" s="195"/>
      <c r="J52" s="287"/>
    </row>
    <row r="53" spans="1:10" x14ac:dyDescent="0.35">
      <c r="A53" s="141"/>
      <c r="B53" s="475"/>
      <c r="C53" s="475"/>
      <c r="D53" s="475"/>
      <c r="E53" s="191"/>
      <c r="F53" s="191"/>
      <c r="G53" s="194"/>
      <c r="H53" s="195"/>
      <c r="J53" s="287"/>
    </row>
    <row r="54" spans="1:10" x14ac:dyDescent="0.35">
      <c r="A54" s="141"/>
      <c r="B54" s="475"/>
      <c r="C54" s="475"/>
      <c r="D54" s="475"/>
      <c r="E54" s="191"/>
      <c r="F54" s="191"/>
      <c r="G54" s="194"/>
      <c r="H54" s="195"/>
      <c r="J54" s="287"/>
    </row>
    <row r="55" spans="1:10" x14ac:dyDescent="0.35">
      <c r="A55" s="141"/>
      <c r="B55" s="478"/>
      <c r="C55" s="480"/>
      <c r="D55" s="191"/>
      <c r="E55" s="191"/>
      <c r="F55" s="191"/>
      <c r="G55" s="194"/>
      <c r="H55" s="195"/>
      <c r="J55" s="287"/>
    </row>
    <row r="56" spans="1:10" x14ac:dyDescent="0.35">
      <c r="A56" s="141"/>
      <c r="B56" s="199"/>
      <c r="C56" s="158"/>
      <c r="D56" s="200">
        <f>SUM(D43:D55)</f>
        <v>23509644.98</v>
      </c>
      <c r="E56" s="201">
        <f>SUM(E43:E55)</f>
        <v>0</v>
      </c>
      <c r="F56" s="201">
        <f>SUM(F43:F55)</f>
        <v>0</v>
      </c>
      <c r="G56" s="200">
        <f>SUM(G43:G55)</f>
        <v>16468230.720000001</v>
      </c>
      <c r="H56" s="202">
        <f>SUM(H43:H55)</f>
        <v>0</v>
      </c>
      <c r="J56" s="287"/>
    </row>
    <row r="57" spans="1:10" x14ac:dyDescent="0.35">
      <c r="A57" s="95" t="s">
        <v>131</v>
      </c>
      <c r="B57" s="100" t="s">
        <v>297</v>
      </c>
      <c r="C57" s="158"/>
      <c r="D57" s="203"/>
      <c r="E57" s="203"/>
      <c r="F57" s="203"/>
      <c r="G57" s="197"/>
      <c r="H57" s="198"/>
      <c r="J57" s="287"/>
    </row>
    <row r="58" spans="1:10" x14ac:dyDescent="0.35">
      <c r="A58" s="141"/>
      <c r="B58" s="97"/>
      <c r="C58" s="97" t="s">
        <v>283</v>
      </c>
      <c r="D58" s="200">
        <f>D56</f>
        <v>23509644.98</v>
      </c>
      <c r="E58" s="201">
        <f t="shared" ref="E58:H58" si="0">E56</f>
        <v>0</v>
      </c>
      <c r="F58" s="201">
        <f t="shared" si="0"/>
        <v>0</v>
      </c>
      <c r="G58" s="200">
        <f t="shared" si="0"/>
        <v>16468230.720000001</v>
      </c>
      <c r="H58" s="206">
        <f t="shared" si="0"/>
        <v>0</v>
      </c>
      <c r="J58" s="287"/>
    </row>
    <row r="59" spans="1:10" x14ac:dyDescent="0.35">
      <c r="A59" s="141"/>
      <c r="B59" s="97"/>
      <c r="C59" s="97" t="s">
        <v>284</v>
      </c>
      <c r="D59" s="97"/>
      <c r="E59" s="120">
        <f>E58/D58</f>
        <v>0</v>
      </c>
      <c r="F59" s="120">
        <f>F58/D58</f>
        <v>0</v>
      </c>
      <c r="G59" s="120">
        <f>G58/D58</f>
        <v>0.70048827764135813</v>
      </c>
      <c r="H59" s="207">
        <f>H58/D58</f>
        <v>0</v>
      </c>
      <c r="J59" s="287"/>
    </row>
    <row r="60" spans="1:10" x14ac:dyDescent="0.35">
      <c r="A60" s="141"/>
      <c r="B60" s="97"/>
      <c r="C60" s="208" t="s">
        <v>298</v>
      </c>
      <c r="D60" s="97"/>
      <c r="E60" s="121" t="str">
        <f>IF(E59&gt;=(2/3),"Yes","No")</f>
        <v>No</v>
      </c>
      <c r="F60" s="121" t="str">
        <f>IF(F59&gt;=(2/3),"Yes","No")</f>
        <v>No</v>
      </c>
      <c r="G60" s="121" t="str">
        <f>IF(G59&gt;=(2/3),"Yes","No")</f>
        <v>Yes</v>
      </c>
      <c r="H60" s="209" t="str">
        <f>IF(H59&gt;=(2/3),"Yes","No")</f>
        <v>No</v>
      </c>
      <c r="J60" s="287"/>
    </row>
    <row r="61" spans="1:10" x14ac:dyDescent="0.35">
      <c r="A61" s="141"/>
      <c r="B61" s="108"/>
      <c r="C61" s="108"/>
      <c r="D61" s="108"/>
      <c r="E61" s="210" t="str">
        <f>IF(E60="No", "Note A", "Note B")</f>
        <v>Note A</v>
      </c>
      <c r="F61" s="210" t="str">
        <f>IF(F60="No", "Note A", "Note B")</f>
        <v>Note A</v>
      </c>
      <c r="G61" s="210" t="str">
        <f>IF(G60="No", "Note A", "Note B")</f>
        <v>Note B</v>
      </c>
      <c r="H61" s="211" t="str">
        <f>IF(H60="No", "Note A", "Note B")</f>
        <v>Note A</v>
      </c>
      <c r="J61" s="287"/>
    </row>
    <row r="62" spans="1:10" x14ac:dyDescent="0.35">
      <c r="A62" s="187" t="s">
        <v>463</v>
      </c>
      <c r="B62" s="97"/>
      <c r="C62" s="97"/>
      <c r="D62" s="212"/>
      <c r="E62" s="212"/>
      <c r="F62" s="212"/>
      <c r="G62" s="212"/>
      <c r="H62" s="98"/>
      <c r="J62" s="189"/>
    </row>
    <row r="63" spans="1:10" x14ac:dyDescent="0.35">
      <c r="A63" s="141"/>
      <c r="B63" s="113" t="s">
        <v>287</v>
      </c>
      <c r="C63" s="103"/>
      <c r="D63" s="103"/>
      <c r="E63" s="103"/>
      <c r="F63" s="103"/>
      <c r="G63" s="103"/>
      <c r="H63" s="184"/>
      <c r="J63" s="189"/>
    </row>
    <row r="64" spans="1:10" x14ac:dyDescent="0.35">
      <c r="A64" s="141"/>
      <c r="B64" s="475"/>
      <c r="C64" s="475"/>
      <c r="D64" s="190"/>
      <c r="E64" s="191"/>
      <c r="F64" s="191"/>
      <c r="G64" s="192"/>
      <c r="H64" s="285"/>
      <c r="J64" s="287"/>
    </row>
    <row r="65" spans="1:10" x14ac:dyDescent="0.35">
      <c r="A65" s="141"/>
      <c r="B65" s="502"/>
      <c r="C65" s="503"/>
      <c r="D65" s="190"/>
      <c r="E65" s="191"/>
      <c r="F65" s="191"/>
      <c r="G65" s="192"/>
      <c r="H65" s="285"/>
      <c r="J65" s="287"/>
    </row>
    <row r="66" spans="1:10" x14ac:dyDescent="0.35">
      <c r="A66" s="141"/>
      <c r="B66" s="502"/>
      <c r="C66" s="503"/>
      <c r="D66" s="190"/>
      <c r="E66" s="191"/>
      <c r="F66" s="191"/>
      <c r="G66" s="192"/>
      <c r="H66" s="285"/>
      <c r="J66" s="287"/>
    </row>
    <row r="67" spans="1:10" x14ac:dyDescent="0.35">
      <c r="A67" s="141"/>
      <c r="B67" s="502"/>
      <c r="C67" s="503"/>
      <c r="D67" s="190"/>
      <c r="E67" s="191"/>
      <c r="F67" s="191"/>
      <c r="G67" s="192"/>
      <c r="H67" s="285"/>
      <c r="J67" s="287"/>
    </row>
    <row r="68" spans="1:10" x14ac:dyDescent="0.35">
      <c r="A68" s="141"/>
      <c r="B68" s="478" t="s">
        <v>153</v>
      </c>
      <c r="C68" s="480"/>
      <c r="D68" s="190"/>
      <c r="E68" s="191"/>
      <c r="F68" s="191"/>
      <c r="G68" s="192"/>
      <c r="H68" s="285"/>
      <c r="J68" s="287"/>
    </row>
    <row r="69" spans="1:10" x14ac:dyDescent="0.35">
      <c r="A69" s="141"/>
      <c r="B69" s="475"/>
      <c r="C69" s="475"/>
      <c r="D69" s="191"/>
      <c r="E69" s="191"/>
      <c r="F69" s="191"/>
      <c r="G69" s="194"/>
      <c r="H69" s="195"/>
      <c r="J69" s="287"/>
    </row>
    <row r="70" spans="1:10" x14ac:dyDescent="0.35">
      <c r="A70" s="141"/>
      <c r="B70" s="113" t="s">
        <v>288</v>
      </c>
      <c r="C70" s="151"/>
      <c r="D70" s="196"/>
      <c r="E70" s="196"/>
      <c r="F70" s="196"/>
      <c r="G70" s="197"/>
      <c r="H70" s="198"/>
      <c r="J70" s="287"/>
    </row>
    <row r="71" spans="1:10" x14ac:dyDescent="0.35">
      <c r="A71" s="141"/>
      <c r="B71" s="475"/>
      <c r="C71" s="475"/>
      <c r="D71" s="191"/>
      <c r="E71" s="191"/>
      <c r="F71" s="191"/>
      <c r="G71" s="194"/>
      <c r="H71" s="195"/>
      <c r="J71" s="287"/>
    </row>
    <row r="72" spans="1:10" x14ac:dyDescent="0.35">
      <c r="A72" s="141"/>
      <c r="B72" s="502"/>
      <c r="C72" s="503"/>
      <c r="D72" s="191"/>
      <c r="E72" s="191"/>
      <c r="F72" s="191"/>
      <c r="G72" s="194"/>
      <c r="H72" s="195"/>
      <c r="J72" s="287"/>
    </row>
    <row r="73" spans="1:10" x14ac:dyDescent="0.35">
      <c r="A73" s="141"/>
      <c r="B73" s="502"/>
      <c r="C73" s="503"/>
      <c r="D73" s="191"/>
      <c r="E73" s="191"/>
      <c r="F73" s="191"/>
      <c r="G73" s="194"/>
      <c r="H73" s="195"/>
      <c r="J73" s="287"/>
    </row>
    <row r="74" spans="1:10" x14ac:dyDescent="0.35">
      <c r="A74" s="141"/>
      <c r="B74" s="502"/>
      <c r="C74" s="503"/>
      <c r="D74" s="191"/>
      <c r="E74" s="191"/>
      <c r="F74" s="191"/>
      <c r="G74" s="194"/>
      <c r="H74" s="195"/>
      <c r="J74" s="287"/>
    </row>
    <row r="75" spans="1:10" x14ac:dyDescent="0.35">
      <c r="A75" s="141"/>
      <c r="B75" s="478" t="s">
        <v>153</v>
      </c>
      <c r="C75" s="480"/>
      <c r="D75" s="191"/>
      <c r="E75" s="191"/>
      <c r="F75" s="191"/>
      <c r="G75" s="194"/>
      <c r="H75" s="195"/>
      <c r="J75" s="287"/>
    </row>
    <row r="76" spans="1:10" x14ac:dyDescent="0.35">
      <c r="A76" s="141"/>
      <c r="B76" s="475"/>
      <c r="C76" s="475"/>
      <c r="D76" s="191"/>
      <c r="E76" s="191"/>
      <c r="F76" s="191"/>
      <c r="G76" s="194"/>
      <c r="H76" s="195"/>
      <c r="J76" s="287"/>
    </row>
    <row r="77" spans="1:10" x14ac:dyDescent="0.35">
      <c r="A77" s="141"/>
      <c r="B77" s="199"/>
      <c r="C77" s="158"/>
      <c r="D77" s="200">
        <f>SUM(D64:D76)</f>
        <v>0</v>
      </c>
      <c r="E77" s="201">
        <f>SUM(E64:E76)</f>
        <v>0</v>
      </c>
      <c r="F77" s="201">
        <f>SUM(F64:F76)</f>
        <v>0</v>
      </c>
      <c r="G77" s="200">
        <f>SUM(G64:G76)</f>
        <v>0</v>
      </c>
      <c r="H77" s="202">
        <f>SUM(H64:H76)</f>
        <v>0</v>
      </c>
      <c r="J77" s="287"/>
    </row>
    <row r="78" spans="1:10" x14ac:dyDescent="0.35">
      <c r="A78" s="95" t="s">
        <v>131</v>
      </c>
      <c r="B78" s="100" t="s">
        <v>297</v>
      </c>
      <c r="C78" s="158"/>
      <c r="D78" s="203"/>
      <c r="E78" s="203"/>
      <c r="F78" s="203"/>
      <c r="G78" s="197"/>
      <c r="H78" s="198"/>
      <c r="J78" s="287"/>
    </row>
    <row r="79" spans="1:10" x14ac:dyDescent="0.35">
      <c r="A79" s="141"/>
      <c r="B79" s="97"/>
      <c r="C79" s="97" t="s">
        <v>283</v>
      </c>
      <c r="D79" s="200">
        <f>D77</f>
        <v>0</v>
      </c>
      <c r="E79" s="201">
        <f t="shared" ref="E79:H79" si="1">E77</f>
        <v>0</v>
      </c>
      <c r="F79" s="201">
        <f t="shared" si="1"/>
        <v>0</v>
      </c>
      <c r="G79" s="200">
        <f t="shared" si="1"/>
        <v>0</v>
      </c>
      <c r="H79" s="206">
        <f t="shared" si="1"/>
        <v>0</v>
      </c>
      <c r="J79" s="287"/>
    </row>
    <row r="80" spans="1:10" x14ac:dyDescent="0.35">
      <c r="A80" s="141"/>
      <c r="B80" s="97"/>
      <c r="C80" s="97" t="s">
        <v>284</v>
      </c>
      <c r="D80" s="97"/>
      <c r="E80" s="120" t="e">
        <f>E79/D79</f>
        <v>#DIV/0!</v>
      </c>
      <c r="F80" s="120" t="e">
        <f>F79/D79</f>
        <v>#DIV/0!</v>
      </c>
      <c r="G80" s="120" t="e">
        <f>G79/D79</f>
        <v>#DIV/0!</v>
      </c>
      <c r="H80" s="207" t="e">
        <f>H79/D79</f>
        <v>#DIV/0!</v>
      </c>
      <c r="J80" s="287"/>
    </row>
    <row r="81" spans="1:10" x14ac:dyDescent="0.35">
      <c r="A81" s="141"/>
      <c r="B81" s="97"/>
      <c r="C81" s="208" t="s">
        <v>298</v>
      </c>
      <c r="D81" s="97"/>
      <c r="E81" s="121" t="e">
        <f>IF(E80&gt;=(2/3),"Yes","No")</f>
        <v>#DIV/0!</v>
      </c>
      <c r="F81" s="121" t="e">
        <f>IF(F80&gt;=(2/3),"Yes","No")</f>
        <v>#DIV/0!</v>
      </c>
      <c r="G81" s="121" t="e">
        <f>IF(G80&gt;=(2/3),"Yes","No")</f>
        <v>#DIV/0!</v>
      </c>
      <c r="H81" s="209" t="e">
        <f>IF(H80&gt;=(2/3),"Yes","No")</f>
        <v>#DIV/0!</v>
      </c>
      <c r="J81" s="287"/>
    </row>
    <row r="82" spans="1:10" x14ac:dyDescent="0.35">
      <c r="A82" s="141"/>
      <c r="B82" s="108"/>
      <c r="C82" s="108"/>
      <c r="D82" s="108"/>
      <c r="E82" s="210" t="e">
        <f>IF(E81="No", "Note A", "Note B")</f>
        <v>#DIV/0!</v>
      </c>
      <c r="F82" s="210" t="e">
        <f>IF(F81="No", "Note A", "Note B")</f>
        <v>#DIV/0!</v>
      </c>
      <c r="G82" s="210" t="e">
        <f>IF(G81="No", "Note A", "Note B")</f>
        <v>#DIV/0!</v>
      </c>
      <c r="H82" s="211" t="e">
        <f>IF(H81="No", "Note A", "Note B")</f>
        <v>#DIV/0!</v>
      </c>
      <c r="J82" s="287"/>
    </row>
    <row r="83" spans="1:10" x14ac:dyDescent="0.35">
      <c r="A83" s="187" t="s">
        <v>464</v>
      </c>
      <c r="B83" s="97"/>
      <c r="C83" s="97"/>
      <c r="D83" s="212"/>
      <c r="E83" s="212"/>
      <c r="F83" s="212"/>
      <c r="G83" s="212"/>
      <c r="H83" s="98"/>
      <c r="J83" s="189"/>
    </row>
    <row r="84" spans="1:10" x14ac:dyDescent="0.35">
      <c r="A84" s="141"/>
      <c r="B84" s="113" t="s">
        <v>287</v>
      </c>
      <c r="C84" s="103"/>
      <c r="D84" s="103"/>
      <c r="E84" s="103"/>
      <c r="F84" s="103"/>
      <c r="G84" s="103"/>
      <c r="H84" s="184"/>
      <c r="J84" s="287"/>
    </row>
    <row r="85" spans="1:10" x14ac:dyDescent="0.35">
      <c r="A85" s="141"/>
      <c r="B85" s="475"/>
      <c r="C85" s="475"/>
      <c r="D85" s="190"/>
      <c r="E85" s="191"/>
      <c r="F85" s="191"/>
      <c r="G85" s="192"/>
      <c r="H85" s="285"/>
      <c r="J85" s="189"/>
    </row>
    <row r="86" spans="1:10" x14ac:dyDescent="0.35">
      <c r="A86" s="141"/>
      <c r="B86" s="502"/>
      <c r="C86" s="503"/>
      <c r="D86" s="190"/>
      <c r="E86" s="191"/>
      <c r="F86" s="191"/>
      <c r="G86" s="192"/>
      <c r="H86" s="285"/>
      <c r="J86" s="189"/>
    </row>
    <row r="87" spans="1:10" x14ac:dyDescent="0.35">
      <c r="A87" s="141"/>
      <c r="B87" s="502"/>
      <c r="C87" s="503"/>
      <c r="D87" s="190"/>
      <c r="E87" s="191"/>
      <c r="F87" s="191"/>
      <c r="G87" s="192"/>
      <c r="H87" s="285"/>
      <c r="J87" s="189"/>
    </row>
    <row r="88" spans="1:10" x14ac:dyDescent="0.35">
      <c r="A88" s="141"/>
      <c r="B88" s="502"/>
      <c r="C88" s="503"/>
      <c r="D88" s="190"/>
      <c r="E88" s="191"/>
      <c r="F88" s="191"/>
      <c r="G88" s="192"/>
      <c r="H88" s="285"/>
      <c r="J88" s="189"/>
    </row>
    <row r="89" spans="1:10" x14ac:dyDescent="0.35">
      <c r="A89" s="141"/>
      <c r="B89" s="504" t="s">
        <v>153</v>
      </c>
      <c r="C89" s="504"/>
      <c r="D89" s="190"/>
      <c r="E89" s="191"/>
      <c r="F89" s="191"/>
      <c r="G89" s="192"/>
      <c r="H89" s="193"/>
      <c r="J89" s="189"/>
    </row>
    <row r="90" spans="1:10" x14ac:dyDescent="0.35">
      <c r="A90" s="141"/>
      <c r="B90" s="475"/>
      <c r="C90" s="475"/>
      <c r="D90" s="191"/>
      <c r="E90" s="191"/>
      <c r="F90" s="191"/>
      <c r="G90" s="194"/>
      <c r="H90" s="195"/>
      <c r="J90" s="287"/>
    </row>
    <row r="91" spans="1:10" x14ac:dyDescent="0.35">
      <c r="A91" s="141"/>
      <c r="B91" s="113" t="s">
        <v>288</v>
      </c>
      <c r="C91" s="151"/>
      <c r="D91" s="196"/>
      <c r="E91" s="196"/>
      <c r="F91" s="196"/>
      <c r="G91" s="197"/>
      <c r="H91" s="198"/>
      <c r="J91" s="287"/>
    </row>
    <row r="92" spans="1:10" x14ac:dyDescent="0.35">
      <c r="A92" s="141"/>
      <c r="B92" s="475"/>
      <c r="C92" s="475"/>
      <c r="D92" s="191"/>
      <c r="E92" s="191"/>
      <c r="F92" s="191"/>
      <c r="G92" s="194"/>
      <c r="H92" s="195"/>
      <c r="J92" s="287"/>
    </row>
    <row r="93" spans="1:10" x14ac:dyDescent="0.35">
      <c r="A93" s="141"/>
      <c r="B93" s="502"/>
      <c r="C93" s="503"/>
      <c r="D93" s="191"/>
      <c r="E93" s="191"/>
      <c r="F93" s="191"/>
      <c r="G93" s="194"/>
      <c r="H93" s="195"/>
      <c r="J93" s="287"/>
    </row>
    <row r="94" spans="1:10" x14ac:dyDescent="0.35">
      <c r="A94" s="141"/>
      <c r="B94" s="502"/>
      <c r="C94" s="503"/>
      <c r="D94" s="191"/>
      <c r="E94" s="191"/>
      <c r="F94" s="191"/>
      <c r="G94" s="194"/>
      <c r="H94" s="195"/>
      <c r="J94" s="287"/>
    </row>
    <row r="95" spans="1:10" x14ac:dyDescent="0.35">
      <c r="A95" s="141"/>
      <c r="B95" s="502"/>
      <c r="C95" s="503"/>
      <c r="D95" s="191"/>
      <c r="E95" s="191"/>
      <c r="F95" s="191"/>
      <c r="G95" s="194"/>
      <c r="H95" s="195"/>
      <c r="J95" s="287"/>
    </row>
    <row r="96" spans="1:10" x14ac:dyDescent="0.35">
      <c r="A96" s="141"/>
      <c r="B96" s="478" t="s">
        <v>153</v>
      </c>
      <c r="C96" s="480"/>
      <c r="D96" s="191"/>
      <c r="E96" s="191"/>
      <c r="F96" s="191"/>
      <c r="G96" s="194"/>
      <c r="H96" s="195"/>
      <c r="J96" s="287"/>
    </row>
    <row r="97" spans="1:10" x14ac:dyDescent="0.35">
      <c r="A97" s="141"/>
      <c r="B97" s="475"/>
      <c r="C97" s="475"/>
      <c r="D97" s="191"/>
      <c r="E97" s="191"/>
      <c r="F97" s="191"/>
      <c r="G97" s="194"/>
      <c r="H97" s="195"/>
      <c r="J97" s="287"/>
    </row>
    <row r="98" spans="1:10" x14ac:dyDescent="0.35">
      <c r="A98" s="141"/>
      <c r="B98" s="199"/>
      <c r="C98" s="158"/>
      <c r="D98" s="200">
        <f>SUM(D85:D97)</f>
        <v>0</v>
      </c>
      <c r="E98" s="201">
        <f>SUM(E85:E97)</f>
        <v>0</v>
      </c>
      <c r="F98" s="201">
        <f>SUM(F85:F97)</f>
        <v>0</v>
      </c>
      <c r="G98" s="200">
        <f>SUM(G85:G97)</f>
        <v>0</v>
      </c>
      <c r="H98" s="202">
        <f>SUM(H85:H97)</f>
        <v>0</v>
      </c>
      <c r="J98" s="287"/>
    </row>
    <row r="99" spans="1:10" x14ac:dyDescent="0.35">
      <c r="A99" s="95" t="s">
        <v>131</v>
      </c>
      <c r="B99" s="100" t="s">
        <v>297</v>
      </c>
      <c r="C99" s="158"/>
      <c r="D99" s="203"/>
      <c r="E99" s="203"/>
      <c r="F99" s="203"/>
      <c r="G99" s="197"/>
      <c r="H99" s="198"/>
      <c r="J99" s="287"/>
    </row>
    <row r="100" spans="1:10" x14ac:dyDescent="0.35">
      <c r="A100" s="141"/>
      <c r="B100" s="288"/>
      <c r="C100" s="97" t="s">
        <v>283</v>
      </c>
      <c r="D100" s="200">
        <f>D85</f>
        <v>0</v>
      </c>
      <c r="E100" s="201">
        <f>E98</f>
        <v>0</v>
      </c>
      <c r="F100" s="201">
        <f>F98</f>
        <v>0</v>
      </c>
      <c r="G100" s="200">
        <f>G85</f>
        <v>0</v>
      </c>
      <c r="H100" s="206">
        <f>H85</f>
        <v>0</v>
      </c>
      <c r="J100" s="287"/>
    </row>
    <row r="101" spans="1:10" x14ac:dyDescent="0.35">
      <c r="A101" s="141"/>
      <c r="B101" s="288"/>
      <c r="C101" s="97" t="s">
        <v>284</v>
      </c>
      <c r="D101" s="97"/>
      <c r="E101" s="120" t="e">
        <f>E100/D100</f>
        <v>#DIV/0!</v>
      </c>
      <c r="F101" s="120" t="e">
        <f>F100/D100</f>
        <v>#DIV/0!</v>
      </c>
      <c r="G101" s="120" t="e">
        <f>G100/D100</f>
        <v>#DIV/0!</v>
      </c>
      <c r="H101" s="207" t="e">
        <f>H100/D100</f>
        <v>#DIV/0!</v>
      </c>
      <c r="J101" s="287"/>
    </row>
    <row r="102" spans="1:10" x14ac:dyDescent="0.35">
      <c r="A102" s="141"/>
      <c r="B102" s="288"/>
      <c r="C102" s="208" t="s">
        <v>298</v>
      </c>
      <c r="D102" s="97"/>
      <c r="E102" s="121" t="e">
        <f>IF(E101&gt;=(2/3),"Yes","No")</f>
        <v>#DIV/0!</v>
      </c>
      <c r="F102" s="121" t="e">
        <f>IF(F101&gt;=(2/3),"Yes","No")</f>
        <v>#DIV/0!</v>
      </c>
      <c r="G102" s="121" t="e">
        <f>IF(G101&gt;=(2/3),"Yes","No")</f>
        <v>#DIV/0!</v>
      </c>
      <c r="H102" s="209" t="e">
        <f>IF(H101&gt;=(2/3),"Yes","No")</f>
        <v>#DIV/0!</v>
      </c>
      <c r="J102" s="287"/>
    </row>
    <row r="103" spans="1:10" x14ac:dyDescent="0.35">
      <c r="A103" s="141"/>
      <c r="B103" s="289"/>
      <c r="C103" s="108"/>
      <c r="D103" s="108"/>
      <c r="E103" s="210" t="e">
        <f>IF(E102="No", "Note A", "Note B")</f>
        <v>#DIV/0!</v>
      </c>
      <c r="F103" s="210" t="e">
        <f>IF(F102="No", "Note A", "Note B")</f>
        <v>#DIV/0!</v>
      </c>
      <c r="G103" s="210" t="e">
        <f>IF(G102="No", "Note A", "Note B")</f>
        <v>#DIV/0!</v>
      </c>
      <c r="H103" s="211" t="e">
        <f>IF(H102="No", "Note A", "Note B")</f>
        <v>#DIV/0!</v>
      </c>
      <c r="J103" s="287"/>
    </row>
    <row r="104" spans="1:10" x14ac:dyDescent="0.35">
      <c r="A104" s="187" t="s">
        <v>465</v>
      </c>
      <c r="B104" s="97"/>
      <c r="C104" s="97"/>
      <c r="D104" s="212"/>
      <c r="E104" s="212"/>
      <c r="F104" s="212"/>
      <c r="G104" s="212"/>
      <c r="H104" s="98"/>
      <c r="J104" s="189"/>
    </row>
    <row r="105" spans="1:10" x14ac:dyDescent="0.35">
      <c r="A105" s="141"/>
      <c r="B105" s="113" t="s">
        <v>287</v>
      </c>
      <c r="C105" s="103"/>
      <c r="D105" s="103"/>
      <c r="E105" s="103"/>
      <c r="F105" s="103"/>
      <c r="G105" s="103"/>
      <c r="H105" s="184"/>
    </row>
    <row r="106" spans="1:10" x14ac:dyDescent="0.35">
      <c r="A106" s="141"/>
      <c r="B106" s="475"/>
      <c r="C106" s="475"/>
      <c r="D106" s="190"/>
      <c r="E106" s="191"/>
      <c r="F106" s="191"/>
      <c r="G106" s="192"/>
      <c r="H106" s="193"/>
      <c r="J106" s="189"/>
    </row>
    <row r="107" spans="1:10" x14ac:dyDescent="0.35">
      <c r="A107" s="141"/>
      <c r="B107" s="502"/>
      <c r="C107" s="503"/>
      <c r="D107" s="190"/>
      <c r="E107" s="191"/>
      <c r="F107" s="191"/>
      <c r="G107" s="192"/>
      <c r="H107" s="193"/>
      <c r="J107" s="189"/>
    </row>
    <row r="108" spans="1:10" x14ac:dyDescent="0.35">
      <c r="A108" s="141"/>
      <c r="B108" s="502"/>
      <c r="C108" s="503"/>
      <c r="D108" s="190"/>
      <c r="E108" s="191"/>
      <c r="F108" s="191"/>
      <c r="G108" s="192"/>
      <c r="H108" s="193"/>
      <c r="J108" s="189"/>
    </row>
    <row r="109" spans="1:10" x14ac:dyDescent="0.35">
      <c r="A109" s="141"/>
      <c r="B109" s="502"/>
      <c r="C109" s="503"/>
      <c r="D109" s="190"/>
      <c r="E109" s="191"/>
      <c r="F109" s="191"/>
      <c r="G109" s="192"/>
      <c r="H109" s="193"/>
      <c r="J109" s="189"/>
    </row>
    <row r="110" spans="1:10" x14ac:dyDescent="0.35">
      <c r="A110" s="141"/>
      <c r="B110" s="504" t="s">
        <v>153</v>
      </c>
      <c r="C110" s="504"/>
      <c r="D110" s="190"/>
      <c r="E110" s="191"/>
      <c r="F110" s="191"/>
      <c r="G110" s="192"/>
      <c r="H110" s="193"/>
      <c r="J110" s="189"/>
    </row>
    <row r="111" spans="1:10" x14ac:dyDescent="0.35">
      <c r="A111" s="141"/>
      <c r="B111" s="475"/>
      <c r="C111" s="475"/>
      <c r="D111" s="191"/>
      <c r="E111" s="191"/>
      <c r="F111" s="191"/>
      <c r="G111" s="194"/>
      <c r="H111" s="195"/>
    </row>
    <row r="112" spans="1:10" x14ac:dyDescent="0.35">
      <c r="A112" s="141"/>
      <c r="B112" s="113" t="s">
        <v>288</v>
      </c>
      <c r="C112" s="151"/>
      <c r="D112" s="196"/>
      <c r="E112" s="196"/>
      <c r="F112" s="196"/>
      <c r="G112" s="197"/>
      <c r="H112" s="198"/>
    </row>
    <row r="113" spans="1:8" x14ac:dyDescent="0.35">
      <c r="A113" s="141"/>
      <c r="B113" s="475"/>
      <c r="C113" s="475"/>
      <c r="D113" s="191"/>
      <c r="E113" s="191"/>
      <c r="F113" s="191"/>
      <c r="G113" s="194"/>
      <c r="H113" s="195"/>
    </row>
    <row r="114" spans="1:8" x14ac:dyDescent="0.35">
      <c r="A114" s="141"/>
      <c r="B114" s="502"/>
      <c r="C114" s="503"/>
      <c r="D114" s="191"/>
      <c r="E114" s="191"/>
      <c r="F114" s="191"/>
      <c r="G114" s="194"/>
      <c r="H114" s="195"/>
    </row>
    <row r="115" spans="1:8" x14ac:dyDescent="0.35">
      <c r="A115" s="141"/>
      <c r="B115" s="502"/>
      <c r="C115" s="503"/>
      <c r="D115" s="191"/>
      <c r="E115" s="191"/>
      <c r="F115" s="191"/>
      <c r="G115" s="194"/>
      <c r="H115" s="195"/>
    </row>
    <row r="116" spans="1:8" x14ac:dyDescent="0.35">
      <c r="A116" s="141"/>
      <c r="B116" s="502"/>
      <c r="C116" s="503"/>
      <c r="D116" s="191"/>
      <c r="E116" s="191"/>
      <c r="F116" s="191"/>
      <c r="G116" s="194"/>
      <c r="H116" s="195"/>
    </row>
    <row r="117" spans="1:8" x14ac:dyDescent="0.35">
      <c r="A117" s="141"/>
      <c r="B117" s="478" t="s">
        <v>153</v>
      </c>
      <c r="C117" s="480"/>
      <c r="D117" s="191"/>
      <c r="E117" s="191"/>
      <c r="F117" s="191"/>
      <c r="G117" s="194"/>
      <c r="H117" s="195"/>
    </row>
    <row r="118" spans="1:8" x14ac:dyDescent="0.35">
      <c r="A118" s="141"/>
      <c r="B118" s="475"/>
      <c r="C118" s="475"/>
      <c r="D118" s="191"/>
      <c r="E118" s="191"/>
      <c r="F118" s="191"/>
      <c r="G118" s="194"/>
      <c r="H118" s="195"/>
    </row>
    <row r="119" spans="1:8" x14ac:dyDescent="0.35">
      <c r="A119" s="141"/>
      <c r="B119" s="199"/>
      <c r="C119" s="158"/>
      <c r="D119" s="200">
        <f>SUM(D106:D118)</f>
        <v>0</v>
      </c>
      <c r="E119" s="201">
        <f>SUM(E106:E118)</f>
        <v>0</v>
      </c>
      <c r="F119" s="201">
        <f>SUM(F106:F118)</f>
        <v>0</v>
      </c>
      <c r="G119" s="200">
        <f>SUM(G106:G118)</f>
        <v>0</v>
      </c>
      <c r="H119" s="202">
        <f>SUM(H106:H118)</f>
        <v>0</v>
      </c>
    </row>
    <row r="120" spans="1:8" x14ac:dyDescent="0.35">
      <c r="A120" s="95" t="s">
        <v>131</v>
      </c>
      <c r="B120" s="100" t="s">
        <v>297</v>
      </c>
      <c r="C120" s="158"/>
      <c r="D120" s="203"/>
      <c r="E120" s="203"/>
      <c r="F120" s="203"/>
      <c r="G120" s="197"/>
      <c r="H120" s="198"/>
    </row>
    <row r="121" spans="1:8" x14ac:dyDescent="0.35">
      <c r="A121" s="141"/>
      <c r="B121" s="288"/>
      <c r="C121" s="97" t="s">
        <v>283</v>
      </c>
      <c r="D121" s="200">
        <f>D106</f>
        <v>0</v>
      </c>
      <c r="E121" s="201">
        <f>E119</f>
        <v>0</v>
      </c>
      <c r="F121" s="201">
        <f>F119</f>
        <v>0</v>
      </c>
      <c r="G121" s="200">
        <f>G106</f>
        <v>0</v>
      </c>
      <c r="H121" s="206">
        <f>H106</f>
        <v>0</v>
      </c>
    </row>
    <row r="122" spans="1:8" x14ac:dyDescent="0.35">
      <c r="A122" s="141"/>
      <c r="B122" s="288"/>
      <c r="C122" s="97" t="s">
        <v>284</v>
      </c>
      <c r="D122" s="97"/>
      <c r="E122" s="120" t="e">
        <f>E121/D121</f>
        <v>#DIV/0!</v>
      </c>
      <c r="F122" s="120" t="e">
        <f>F121/D121</f>
        <v>#DIV/0!</v>
      </c>
      <c r="G122" s="120" t="e">
        <f>G121/D121</f>
        <v>#DIV/0!</v>
      </c>
      <c r="H122" s="207" t="e">
        <f>H121/D121</f>
        <v>#DIV/0!</v>
      </c>
    </row>
    <row r="123" spans="1:8" x14ac:dyDescent="0.35">
      <c r="A123" s="141"/>
      <c r="B123" s="288"/>
      <c r="C123" s="208" t="s">
        <v>298</v>
      </c>
      <c r="D123" s="97"/>
      <c r="E123" s="121" t="e">
        <f>IF(E122&gt;=(2/3),"Yes","No")</f>
        <v>#DIV/0!</v>
      </c>
      <c r="F123" s="121" t="e">
        <f>IF(F122&gt;=(2/3),"Yes","No")</f>
        <v>#DIV/0!</v>
      </c>
      <c r="G123" s="121" t="e">
        <f>IF(G122&gt;=(2/3),"Yes","No")</f>
        <v>#DIV/0!</v>
      </c>
      <c r="H123" s="209" t="e">
        <f>IF(H122&gt;=(2/3),"Yes","No")</f>
        <v>#DIV/0!</v>
      </c>
    </row>
    <row r="124" spans="1:8" x14ac:dyDescent="0.35">
      <c r="A124" s="141"/>
      <c r="B124" s="289"/>
      <c r="C124" s="108"/>
      <c r="D124" s="108"/>
      <c r="E124" s="210" t="e">
        <f>IF(E123="No", "Note A", "Note B")</f>
        <v>#DIV/0!</v>
      </c>
      <c r="F124" s="210" t="e">
        <f>IF(F123="No", "Note A", "Note B")</f>
        <v>#DIV/0!</v>
      </c>
      <c r="G124" s="210" t="e">
        <f>IF(G123="No", "Note A", "Note B")</f>
        <v>#DIV/0!</v>
      </c>
      <c r="H124" s="211" t="e">
        <f>IF(H123="No", "Note A", "Note B")</f>
        <v>#DIV/0!</v>
      </c>
    </row>
    <row r="125" spans="1:8" x14ac:dyDescent="0.35">
      <c r="A125" s="141"/>
      <c r="B125" s="97"/>
      <c r="C125" s="97"/>
      <c r="D125" s="212"/>
      <c r="E125" s="212"/>
      <c r="F125" s="212"/>
      <c r="G125" s="212"/>
      <c r="H125" s="98"/>
    </row>
    <row r="126" spans="1:8" ht="15" customHeight="1" x14ac:dyDescent="0.35">
      <c r="A126" s="141"/>
      <c r="B126" s="213" t="s">
        <v>291</v>
      </c>
      <c r="C126" s="199" t="s">
        <v>317</v>
      </c>
      <c r="D126" s="199"/>
      <c r="E126" s="199"/>
      <c r="F126" s="199"/>
      <c r="G126" s="199"/>
      <c r="H126" s="214"/>
    </row>
    <row r="127" spans="1:8" ht="15" customHeight="1" x14ac:dyDescent="0.35">
      <c r="A127" s="141"/>
      <c r="B127" s="213" t="s">
        <v>292</v>
      </c>
      <c r="C127" s="494" t="s">
        <v>351</v>
      </c>
      <c r="D127" s="494"/>
      <c r="E127" s="494"/>
      <c r="F127" s="494"/>
      <c r="G127" s="494"/>
      <c r="H127" s="495"/>
    </row>
    <row r="128" spans="1:8" x14ac:dyDescent="0.35">
      <c r="A128" s="141"/>
      <c r="B128" s="215"/>
      <c r="C128" s="494"/>
      <c r="D128" s="494"/>
      <c r="E128" s="494"/>
      <c r="F128" s="494"/>
      <c r="G128" s="494"/>
      <c r="H128" s="495"/>
    </row>
    <row r="129" spans="1:8" x14ac:dyDescent="0.35">
      <c r="A129" s="141"/>
      <c r="B129" s="97"/>
      <c r="C129" s="97"/>
      <c r="D129" s="97"/>
      <c r="E129" s="121"/>
      <c r="F129" s="121"/>
      <c r="G129" s="121"/>
      <c r="H129" s="209"/>
    </row>
    <row r="130" spans="1:8" x14ac:dyDescent="0.35">
      <c r="A130" s="95" t="s">
        <v>132</v>
      </c>
      <c r="B130" s="100" t="s">
        <v>293</v>
      </c>
      <c r="C130" s="97"/>
      <c r="D130" s="97"/>
      <c r="E130" s="121"/>
      <c r="F130" s="121"/>
      <c r="G130" s="121"/>
      <c r="H130" s="209"/>
    </row>
    <row r="131" spans="1:8" x14ac:dyDescent="0.35">
      <c r="A131" s="141"/>
      <c r="B131" s="488" t="s">
        <v>301</v>
      </c>
      <c r="C131" s="488"/>
      <c r="D131" s="488"/>
      <c r="E131" s="488"/>
      <c r="F131" s="488"/>
      <c r="G131" s="488"/>
      <c r="H131" s="489"/>
    </row>
    <row r="132" spans="1:8" x14ac:dyDescent="0.35">
      <c r="A132" s="95"/>
      <c r="B132" s="488"/>
      <c r="C132" s="488"/>
      <c r="D132" s="488"/>
      <c r="E132" s="488"/>
      <c r="F132" s="488"/>
      <c r="G132" s="488"/>
      <c r="H132" s="489"/>
    </row>
    <row r="133" spans="1:8" x14ac:dyDescent="0.35">
      <c r="A133" s="95"/>
      <c r="B133" s="488"/>
      <c r="C133" s="488"/>
      <c r="D133" s="488"/>
      <c r="E133" s="488"/>
      <c r="F133" s="488"/>
      <c r="G133" s="488"/>
      <c r="H133" s="489"/>
    </row>
    <row r="134" spans="1:8" x14ac:dyDescent="0.35">
      <c r="A134" s="95"/>
      <c r="B134" s="97"/>
      <c r="C134" s="97"/>
      <c r="D134" s="97"/>
      <c r="E134" s="121"/>
      <c r="F134" s="121"/>
      <c r="G134" s="121"/>
      <c r="H134" s="209"/>
    </row>
    <row r="135" spans="1:8" x14ac:dyDescent="0.35">
      <c r="A135" s="95"/>
      <c r="B135" s="488" t="s">
        <v>334</v>
      </c>
      <c r="C135" s="488"/>
      <c r="D135" s="488"/>
      <c r="E135" s="488"/>
      <c r="F135" s="488"/>
      <c r="G135" s="488"/>
      <c r="H135" s="489"/>
    </row>
    <row r="136" spans="1:8" x14ac:dyDescent="0.35">
      <c r="A136" s="95"/>
      <c r="B136" s="488"/>
      <c r="C136" s="488"/>
      <c r="D136" s="488"/>
      <c r="E136" s="488"/>
      <c r="F136" s="488"/>
      <c r="G136" s="488"/>
      <c r="H136" s="489"/>
    </row>
    <row r="137" spans="1:8" x14ac:dyDescent="0.35">
      <c r="A137" s="95"/>
      <c r="B137" s="488"/>
      <c r="C137" s="488"/>
      <c r="D137" s="488"/>
      <c r="E137" s="488"/>
      <c r="F137" s="488"/>
      <c r="G137" s="488"/>
      <c r="H137" s="489"/>
    </row>
    <row r="138" spans="1:8" x14ac:dyDescent="0.35">
      <c r="A138" s="95"/>
      <c r="B138" s="488"/>
      <c r="C138" s="488"/>
      <c r="D138" s="488"/>
      <c r="E138" s="488"/>
      <c r="F138" s="488"/>
      <c r="G138" s="488"/>
      <c r="H138" s="489"/>
    </row>
    <row r="139" spans="1:8" x14ac:dyDescent="0.35">
      <c r="A139" s="95"/>
      <c r="B139" s="488"/>
      <c r="C139" s="488"/>
      <c r="D139" s="488"/>
      <c r="E139" s="488"/>
      <c r="F139" s="488"/>
      <c r="G139" s="488"/>
      <c r="H139" s="489"/>
    </row>
    <row r="140" spans="1:8" x14ac:dyDescent="0.35">
      <c r="A140" s="95"/>
      <c r="B140" s="97"/>
      <c r="C140" s="97"/>
      <c r="D140" s="97"/>
      <c r="E140" s="121"/>
      <c r="F140" s="121"/>
      <c r="G140" s="121"/>
      <c r="H140" s="209"/>
    </row>
    <row r="141" spans="1:8" x14ac:dyDescent="0.35">
      <c r="A141" s="95"/>
      <c r="B141" s="100" t="s">
        <v>413</v>
      </c>
      <c r="C141" s="97"/>
      <c r="D141" s="476" t="s">
        <v>698</v>
      </c>
      <c r="E141" s="476"/>
      <c r="F141" s="476"/>
      <c r="G141" s="476"/>
      <c r="H141" s="477"/>
    </row>
    <row r="142" spans="1:8" x14ac:dyDescent="0.35">
      <c r="A142" s="95"/>
      <c r="B142" s="97"/>
      <c r="C142" s="97"/>
      <c r="D142" s="101"/>
      <c r="E142" s="216"/>
      <c r="F142" s="216"/>
      <c r="G142" s="216"/>
      <c r="H142" s="217"/>
    </row>
    <row r="143" spans="1:8" x14ac:dyDescent="0.35">
      <c r="A143" s="95"/>
      <c r="B143" s="97"/>
      <c r="C143" s="97"/>
      <c r="D143" s="101" t="s">
        <v>302</v>
      </c>
      <c r="E143" s="216" t="s">
        <v>295</v>
      </c>
      <c r="F143" s="216" t="s">
        <v>300</v>
      </c>
      <c r="G143" s="216"/>
      <c r="H143" s="217"/>
    </row>
    <row r="144" spans="1:8" x14ac:dyDescent="0.35">
      <c r="A144" s="95"/>
      <c r="B144" s="218" t="s">
        <v>294</v>
      </c>
      <c r="C144" s="108"/>
      <c r="D144" s="219" t="s">
        <v>303</v>
      </c>
      <c r="E144" s="220" t="s">
        <v>296</v>
      </c>
      <c r="F144" s="220" t="s">
        <v>299</v>
      </c>
      <c r="G144" s="500" t="s">
        <v>304</v>
      </c>
      <c r="H144" s="501"/>
    </row>
    <row r="145" spans="1:8" x14ac:dyDescent="0.35">
      <c r="A145" s="95"/>
      <c r="B145" s="208" t="s">
        <v>494</v>
      </c>
      <c r="C145" s="97" t="s">
        <v>350</v>
      </c>
      <c r="D145" s="97"/>
      <c r="E145" s="121"/>
      <c r="F145" s="97"/>
      <c r="G145" s="121"/>
      <c r="H145" s="209"/>
    </row>
    <row r="146" spans="1:8" x14ac:dyDescent="0.35">
      <c r="A146" s="95"/>
      <c r="B146" s="97"/>
      <c r="C146" s="221" t="str">
        <f>IF(E60="Yes", "Complete Analysis", "N/A - Do Not Complete")</f>
        <v>N/A - Do Not Complete</v>
      </c>
      <c r="D146" s="222"/>
      <c r="E146" s="191"/>
      <c r="F146" s="120" t="e">
        <f>E146/E152</f>
        <v>#DIV/0!</v>
      </c>
      <c r="G146" s="496"/>
      <c r="H146" s="497"/>
    </row>
    <row r="147" spans="1:8" x14ac:dyDescent="0.35">
      <c r="A147" s="95"/>
      <c r="B147" s="97"/>
      <c r="C147" s="97"/>
      <c r="D147" s="222"/>
      <c r="E147" s="191"/>
      <c r="F147" s="120" t="e">
        <f>E147/E152</f>
        <v>#DIV/0!</v>
      </c>
      <c r="G147" s="496"/>
      <c r="H147" s="497"/>
    </row>
    <row r="148" spans="1:8" x14ac:dyDescent="0.35">
      <c r="A148" s="95"/>
      <c r="B148" s="97"/>
      <c r="C148" s="97"/>
      <c r="D148" s="222"/>
      <c r="E148" s="191"/>
      <c r="F148" s="120" t="e">
        <f>E148/E152</f>
        <v>#DIV/0!</v>
      </c>
      <c r="G148" s="496"/>
      <c r="H148" s="497"/>
    </row>
    <row r="149" spans="1:8" x14ac:dyDescent="0.35">
      <c r="A149" s="95"/>
      <c r="B149" s="97"/>
      <c r="C149" s="97"/>
      <c r="D149" s="222"/>
      <c r="E149" s="191"/>
      <c r="F149" s="120" t="e">
        <f>E149/E152</f>
        <v>#DIV/0!</v>
      </c>
      <c r="G149" s="496"/>
      <c r="H149" s="497"/>
    </row>
    <row r="150" spans="1:8" x14ac:dyDescent="0.35">
      <c r="A150" s="95"/>
      <c r="B150" s="97"/>
      <c r="C150" s="97"/>
      <c r="D150" s="222"/>
      <c r="E150" s="191"/>
      <c r="F150" s="120" t="e">
        <f>E150/E152</f>
        <v>#DIV/0!</v>
      </c>
      <c r="G150" s="496"/>
      <c r="H150" s="497"/>
    </row>
    <row r="151" spans="1:8" x14ac:dyDescent="0.35">
      <c r="A151" s="95"/>
      <c r="B151" s="97"/>
      <c r="C151" s="97"/>
      <c r="D151" s="223"/>
      <c r="E151" s="224"/>
      <c r="F151" s="120" t="e">
        <f>E151/E152</f>
        <v>#DIV/0!</v>
      </c>
      <c r="G151" s="498"/>
      <c r="H151" s="499"/>
    </row>
    <row r="152" spans="1:8" x14ac:dyDescent="0.35">
      <c r="A152" s="95"/>
      <c r="B152" s="97"/>
      <c r="C152" s="225"/>
      <c r="D152" s="225" t="s">
        <v>352</v>
      </c>
      <c r="E152" s="226">
        <f>SUM(E146:E151)</f>
        <v>0</v>
      </c>
      <c r="F152" s="121"/>
      <c r="G152" s="227" t="s">
        <v>305</v>
      </c>
      <c r="H152" s="228"/>
    </row>
    <row r="153" spans="1:8" x14ac:dyDescent="0.35">
      <c r="A153" s="95"/>
      <c r="B153" s="97"/>
      <c r="C153" s="97"/>
      <c r="D153" s="97"/>
      <c r="E153" s="121"/>
      <c r="F153" s="121"/>
      <c r="G153" s="121"/>
      <c r="H153" s="209"/>
    </row>
    <row r="154" spans="1:8" x14ac:dyDescent="0.35">
      <c r="A154" s="95"/>
      <c r="B154" s="97" t="s">
        <v>494</v>
      </c>
      <c r="C154" s="97" t="s">
        <v>148</v>
      </c>
      <c r="D154" s="97"/>
      <c r="E154" s="121"/>
      <c r="F154" s="121"/>
      <c r="G154" s="121"/>
      <c r="H154" s="209"/>
    </row>
    <row r="155" spans="1:8" x14ac:dyDescent="0.35">
      <c r="A155" s="95"/>
      <c r="B155" s="97"/>
      <c r="C155" s="221" t="str">
        <f>IF(F60="Yes", "Complete Analysis", "N/A - Do Not Complete")</f>
        <v>N/A - Do Not Complete</v>
      </c>
      <c r="D155" s="222"/>
      <c r="E155" s="191"/>
      <c r="F155" s="120" t="e">
        <f>E155/E161</f>
        <v>#DIV/0!</v>
      </c>
      <c r="G155" s="496"/>
      <c r="H155" s="497"/>
    </row>
    <row r="156" spans="1:8" x14ac:dyDescent="0.35">
      <c r="A156" s="95"/>
      <c r="B156" s="97"/>
      <c r="C156" s="97"/>
      <c r="D156" s="222"/>
      <c r="E156" s="191"/>
      <c r="F156" s="120" t="e">
        <f>E156/E161</f>
        <v>#DIV/0!</v>
      </c>
      <c r="G156" s="496"/>
      <c r="H156" s="497"/>
    </row>
    <row r="157" spans="1:8" x14ac:dyDescent="0.35">
      <c r="A157" s="95"/>
      <c r="B157" s="97"/>
      <c r="C157" s="97"/>
      <c r="D157" s="222"/>
      <c r="E157" s="191"/>
      <c r="F157" s="120" t="e">
        <f>E157/E161</f>
        <v>#DIV/0!</v>
      </c>
      <c r="G157" s="496"/>
      <c r="H157" s="497"/>
    </row>
    <row r="158" spans="1:8" x14ac:dyDescent="0.35">
      <c r="A158" s="95"/>
      <c r="B158" s="97"/>
      <c r="C158" s="97"/>
      <c r="D158" s="222"/>
      <c r="E158" s="191"/>
      <c r="F158" s="120" t="e">
        <f>E158/E161</f>
        <v>#DIV/0!</v>
      </c>
      <c r="G158" s="496"/>
      <c r="H158" s="497"/>
    </row>
    <row r="159" spans="1:8" x14ac:dyDescent="0.35">
      <c r="A159" s="95"/>
      <c r="B159" s="97"/>
      <c r="C159" s="97"/>
      <c r="D159" s="222"/>
      <c r="E159" s="191"/>
      <c r="F159" s="120" t="e">
        <f>E159/E161</f>
        <v>#DIV/0!</v>
      </c>
      <c r="G159" s="496"/>
      <c r="H159" s="497"/>
    </row>
    <row r="160" spans="1:8" x14ac:dyDescent="0.35">
      <c r="A160" s="95"/>
      <c r="B160" s="97"/>
      <c r="C160" s="97"/>
      <c r="D160" s="223"/>
      <c r="E160" s="224"/>
      <c r="F160" s="120" t="e">
        <f>E160/E161</f>
        <v>#DIV/0!</v>
      </c>
      <c r="G160" s="498"/>
      <c r="H160" s="499"/>
    </row>
    <row r="161" spans="1:10" x14ac:dyDescent="0.35">
      <c r="A161" s="95"/>
      <c r="B161" s="97"/>
      <c r="C161" s="97"/>
      <c r="D161" s="225" t="s">
        <v>306</v>
      </c>
      <c r="E161" s="226">
        <f>SUM(E155:E160)</f>
        <v>0</v>
      </c>
      <c r="F161" s="121"/>
      <c r="G161" s="227" t="s">
        <v>305</v>
      </c>
      <c r="H161" s="229"/>
    </row>
    <row r="162" spans="1:10" x14ac:dyDescent="0.35">
      <c r="A162" s="95"/>
      <c r="B162" s="97"/>
      <c r="C162" s="97"/>
      <c r="D162" s="225"/>
      <c r="E162" s="196"/>
      <c r="F162" s="121"/>
      <c r="G162" s="227"/>
      <c r="H162" s="230"/>
    </row>
    <row r="163" spans="1:10" x14ac:dyDescent="0.35">
      <c r="A163" s="141"/>
      <c r="B163" s="97" t="s">
        <v>494</v>
      </c>
      <c r="C163" s="97" t="s">
        <v>495</v>
      </c>
      <c r="D163" s="97"/>
      <c r="E163" s="121"/>
      <c r="F163" s="121"/>
      <c r="G163" s="121"/>
      <c r="H163" s="209"/>
      <c r="J163" s="189"/>
    </row>
    <row r="164" spans="1:10" x14ac:dyDescent="0.35">
      <c r="A164" s="141"/>
      <c r="B164" s="97"/>
      <c r="C164" s="221" t="str">
        <f>IF(G60="Yes", "Complete Analysis", "N/A - Do Not Complete")</f>
        <v>Complete Analysis</v>
      </c>
      <c r="D164" s="222"/>
      <c r="E164" s="190">
        <v>16468230.720000001</v>
      </c>
      <c r="F164" s="120">
        <f>E164/E$168</f>
        <v>1</v>
      </c>
      <c r="G164" s="496"/>
      <c r="H164" s="497"/>
      <c r="J164" s="189"/>
    </row>
    <row r="165" spans="1:10" x14ac:dyDescent="0.35">
      <c r="A165" s="141"/>
      <c r="B165" s="97"/>
      <c r="C165" s="97"/>
      <c r="D165" s="222"/>
      <c r="E165" s="190"/>
      <c r="F165" s="120">
        <f>E165/E$168</f>
        <v>0</v>
      </c>
      <c r="G165" s="496"/>
      <c r="H165" s="497"/>
      <c r="J165" s="189"/>
    </row>
    <row r="166" spans="1:10" x14ac:dyDescent="0.35">
      <c r="A166" s="141"/>
      <c r="B166" s="97"/>
      <c r="C166" s="97"/>
      <c r="D166" s="231"/>
      <c r="E166" s="232"/>
      <c r="F166" s="120">
        <f>E166/E$168</f>
        <v>0</v>
      </c>
      <c r="G166" s="233"/>
      <c r="H166" s="234"/>
    </row>
    <row r="167" spans="1:10" x14ac:dyDescent="0.35">
      <c r="A167" s="141"/>
      <c r="B167" s="97"/>
      <c r="C167" s="97"/>
      <c r="D167" s="223"/>
      <c r="E167" s="266"/>
      <c r="F167" s="120">
        <f>E167/E$168</f>
        <v>0</v>
      </c>
      <c r="G167" s="235"/>
      <c r="H167" s="290"/>
    </row>
    <row r="168" spans="1:10" x14ac:dyDescent="0.35">
      <c r="A168" s="141"/>
      <c r="B168" s="97"/>
      <c r="C168" s="97"/>
      <c r="D168" s="225" t="s">
        <v>307</v>
      </c>
      <c r="E168" s="267">
        <f>SUM(E164:E167)</f>
        <v>16468230.720000001</v>
      </c>
      <c r="F168" s="121"/>
      <c r="G168" s="227" t="s">
        <v>305</v>
      </c>
      <c r="H168" s="228" t="s">
        <v>585</v>
      </c>
    </row>
    <row r="169" spans="1:10" x14ac:dyDescent="0.35">
      <c r="A169" s="141"/>
      <c r="B169" s="97"/>
      <c r="C169" s="97"/>
      <c r="D169" s="97"/>
      <c r="E169" s="121"/>
      <c r="F169" s="121"/>
      <c r="G169" s="121"/>
      <c r="H169" s="209"/>
    </row>
    <row r="170" spans="1:10" x14ac:dyDescent="0.35">
      <c r="A170" s="141"/>
      <c r="B170" s="97" t="s">
        <v>494</v>
      </c>
      <c r="C170" s="97" t="s">
        <v>516</v>
      </c>
      <c r="D170" s="97"/>
      <c r="E170" s="121"/>
      <c r="F170" s="121"/>
      <c r="G170" s="121"/>
      <c r="H170" s="209"/>
      <c r="J170" s="189"/>
    </row>
    <row r="171" spans="1:10" x14ac:dyDescent="0.35">
      <c r="A171" s="141"/>
      <c r="B171" s="97"/>
      <c r="C171" s="221" t="e">
        <f>IF(G81="Yes", "Complete Analysis", "N/A - Do Not Complete")</f>
        <v>#DIV/0!</v>
      </c>
      <c r="D171" s="222"/>
      <c r="E171" s="190"/>
      <c r="F171" s="120" t="e">
        <f t="shared" ref="F171:F176" si="2">E171/E$177</f>
        <v>#DIV/0!</v>
      </c>
      <c r="G171" s="496"/>
      <c r="H171" s="497"/>
      <c r="J171" s="189"/>
    </row>
    <row r="172" spans="1:10" x14ac:dyDescent="0.35">
      <c r="A172" s="141"/>
      <c r="B172" s="97"/>
      <c r="C172" s="97"/>
      <c r="D172" s="222"/>
      <c r="E172" s="190"/>
      <c r="F172" s="120" t="e">
        <f t="shared" si="2"/>
        <v>#DIV/0!</v>
      </c>
      <c r="G172" s="496"/>
      <c r="H172" s="497"/>
    </row>
    <row r="173" spans="1:10" x14ac:dyDescent="0.35">
      <c r="A173" s="141"/>
      <c r="B173" s="97"/>
      <c r="C173" s="97"/>
      <c r="D173" s="222"/>
      <c r="E173" s="190"/>
      <c r="F173" s="120" t="e">
        <f t="shared" si="2"/>
        <v>#DIV/0!</v>
      </c>
      <c r="G173" s="257"/>
      <c r="H173" s="258"/>
    </row>
    <row r="174" spans="1:10" x14ac:dyDescent="0.35">
      <c r="A174" s="141"/>
      <c r="B174" s="97"/>
      <c r="C174" s="97"/>
      <c r="D174" s="222"/>
      <c r="E174" s="190"/>
      <c r="F174" s="120" t="e">
        <f t="shared" si="2"/>
        <v>#DIV/0!</v>
      </c>
      <c r="G174" s="257"/>
      <c r="H174" s="258"/>
    </row>
    <row r="175" spans="1:10" x14ac:dyDescent="0.35">
      <c r="A175" s="141"/>
      <c r="B175" s="97"/>
      <c r="C175" s="97"/>
      <c r="D175" s="231"/>
      <c r="E175" s="232"/>
      <c r="F175" s="120" t="e">
        <f t="shared" si="2"/>
        <v>#DIV/0!</v>
      </c>
      <c r="G175" s="233"/>
      <c r="H175" s="234"/>
      <c r="J175" s="256"/>
    </row>
    <row r="176" spans="1:10" x14ac:dyDescent="0.35">
      <c r="A176" s="141"/>
      <c r="B176" s="97"/>
      <c r="C176" s="97"/>
      <c r="D176" s="223"/>
      <c r="E176" s="266"/>
      <c r="F176" s="120" t="e">
        <f t="shared" si="2"/>
        <v>#DIV/0!</v>
      </c>
      <c r="G176" s="235"/>
      <c r="H176" s="290"/>
    </row>
    <row r="177" spans="1:10" x14ac:dyDescent="0.35">
      <c r="A177" s="141"/>
      <c r="C177" s="97"/>
      <c r="D177" s="225" t="s">
        <v>307</v>
      </c>
      <c r="E177" s="267">
        <f>SUM(E171:E176)</f>
        <v>0</v>
      </c>
      <c r="F177" s="121"/>
      <c r="G177" s="227" t="s">
        <v>305</v>
      </c>
      <c r="H177" s="228"/>
    </row>
    <row r="178" spans="1:10" x14ac:dyDescent="0.35">
      <c r="A178" s="141"/>
      <c r="B178" s="97"/>
      <c r="C178" s="97"/>
      <c r="D178" s="97"/>
      <c r="E178" s="121"/>
      <c r="F178" s="121"/>
      <c r="G178" s="121"/>
      <c r="H178" s="209"/>
    </row>
    <row r="179" spans="1:10" x14ac:dyDescent="0.35">
      <c r="A179" s="141"/>
      <c r="B179" s="97" t="s">
        <v>494</v>
      </c>
      <c r="C179" s="97" t="s">
        <v>517</v>
      </c>
      <c r="D179" s="97"/>
      <c r="E179" s="121"/>
      <c r="F179" s="121"/>
      <c r="G179" s="121"/>
      <c r="H179" s="209"/>
      <c r="J179" s="189"/>
    </row>
    <row r="180" spans="1:10" x14ac:dyDescent="0.35">
      <c r="A180" s="141"/>
      <c r="B180" s="97"/>
      <c r="C180" s="221" t="e">
        <f>IF(G102="Yes", "Complete Analysis", "N/A - Do Not Complete")</f>
        <v>#DIV/0!</v>
      </c>
      <c r="D180" s="222"/>
      <c r="E180" s="190"/>
      <c r="F180" s="120" t="e">
        <f t="shared" ref="F180:F185" si="3">E180/E$186</f>
        <v>#DIV/0!</v>
      </c>
      <c r="G180" s="496"/>
      <c r="H180" s="497"/>
      <c r="J180" s="189"/>
    </row>
    <row r="181" spans="1:10" x14ac:dyDescent="0.35">
      <c r="A181" s="141"/>
      <c r="B181" s="97"/>
      <c r="C181" s="97"/>
      <c r="D181" s="222"/>
      <c r="E181" s="190"/>
      <c r="F181" s="120" t="e">
        <f t="shared" si="3"/>
        <v>#DIV/0!</v>
      </c>
      <c r="G181" s="496"/>
      <c r="H181" s="497"/>
    </row>
    <row r="182" spans="1:10" x14ac:dyDescent="0.35">
      <c r="A182" s="141"/>
      <c r="B182" s="97"/>
      <c r="C182" s="97"/>
      <c r="D182" s="222"/>
      <c r="E182" s="190"/>
      <c r="F182" s="120" t="e">
        <f t="shared" si="3"/>
        <v>#DIV/0!</v>
      </c>
      <c r="G182" s="257"/>
      <c r="H182" s="258"/>
    </row>
    <row r="183" spans="1:10" x14ac:dyDescent="0.35">
      <c r="A183" s="141"/>
      <c r="B183" s="97"/>
      <c r="C183" s="97"/>
      <c r="D183" s="222"/>
      <c r="E183" s="190"/>
      <c r="F183" s="120" t="e">
        <f t="shared" si="3"/>
        <v>#DIV/0!</v>
      </c>
      <c r="G183" s="257"/>
      <c r="H183" s="258"/>
    </row>
    <row r="184" spans="1:10" x14ac:dyDescent="0.35">
      <c r="A184" s="141"/>
      <c r="B184" s="97"/>
      <c r="C184" s="97"/>
      <c r="D184" s="231"/>
      <c r="E184" s="232"/>
      <c r="F184" s="120" t="e">
        <f t="shared" si="3"/>
        <v>#DIV/0!</v>
      </c>
      <c r="G184" s="233"/>
      <c r="H184" s="234"/>
      <c r="J184" s="256"/>
    </row>
    <row r="185" spans="1:10" x14ac:dyDescent="0.35">
      <c r="A185" s="141"/>
      <c r="B185" s="97"/>
      <c r="C185" s="97"/>
      <c r="D185" s="223"/>
      <c r="E185" s="266"/>
      <c r="F185" s="120" t="e">
        <f t="shared" si="3"/>
        <v>#DIV/0!</v>
      </c>
      <c r="G185" s="235"/>
      <c r="H185" s="290"/>
    </row>
    <row r="186" spans="1:10" x14ac:dyDescent="0.35">
      <c r="A186" s="141"/>
      <c r="B186" s="97"/>
      <c r="C186" s="97"/>
      <c r="D186" s="225" t="s">
        <v>307</v>
      </c>
      <c r="E186" s="267">
        <f>SUM(E180:E185)</f>
        <v>0</v>
      </c>
      <c r="F186" s="121"/>
      <c r="G186" s="291" t="s">
        <v>305</v>
      </c>
      <c r="H186" s="228"/>
    </row>
    <row r="187" spans="1:10" x14ac:dyDescent="0.35">
      <c r="A187" s="141"/>
      <c r="C187" s="97"/>
      <c r="D187" s="97"/>
      <c r="E187" s="121"/>
      <c r="F187" s="121"/>
      <c r="G187" s="121"/>
      <c r="H187" s="209"/>
    </row>
    <row r="188" spans="1:10" x14ac:dyDescent="0.35">
      <c r="A188" s="141"/>
      <c r="B188" s="97" t="s">
        <v>494</v>
      </c>
      <c r="C188" s="97" t="s">
        <v>518</v>
      </c>
      <c r="D188" s="97"/>
      <c r="E188" s="121"/>
      <c r="F188" s="121"/>
      <c r="G188" s="121"/>
      <c r="H188" s="209"/>
      <c r="J188" s="189"/>
    </row>
    <row r="189" spans="1:10" x14ac:dyDescent="0.35">
      <c r="A189" s="141"/>
      <c r="B189" s="97"/>
      <c r="C189" s="221" t="e">
        <f>IF(G123="Yes", "Complete Analysis", "N/A - Do Not Complete")</f>
        <v>#DIV/0!</v>
      </c>
      <c r="D189" s="222"/>
      <c r="E189" s="191"/>
      <c r="F189" s="120" t="e">
        <f t="shared" ref="F189:F194" si="4">E189/E$195</f>
        <v>#DIV/0!</v>
      </c>
      <c r="G189" s="496"/>
      <c r="H189" s="497"/>
      <c r="J189" s="189"/>
    </row>
    <row r="190" spans="1:10" x14ac:dyDescent="0.35">
      <c r="A190" s="141"/>
      <c r="B190" s="97"/>
      <c r="C190" s="97"/>
      <c r="D190" s="222"/>
      <c r="E190" s="191"/>
      <c r="F190" s="120" t="e">
        <f t="shared" si="4"/>
        <v>#DIV/0!</v>
      </c>
      <c r="G190" s="496"/>
      <c r="H190" s="497"/>
    </row>
    <row r="191" spans="1:10" x14ac:dyDescent="0.35">
      <c r="A191" s="141"/>
      <c r="B191" s="97"/>
      <c r="C191" s="97"/>
      <c r="D191" s="222"/>
      <c r="E191" s="191"/>
      <c r="F191" s="120" t="e">
        <f t="shared" si="4"/>
        <v>#DIV/0!</v>
      </c>
      <c r="G191" s="257"/>
      <c r="H191" s="258"/>
    </row>
    <row r="192" spans="1:10" x14ac:dyDescent="0.35">
      <c r="A192" s="141"/>
      <c r="B192" s="97"/>
      <c r="C192" s="97"/>
      <c r="D192" s="222"/>
      <c r="E192" s="191"/>
      <c r="F192" s="120" t="e">
        <f t="shared" si="4"/>
        <v>#DIV/0!</v>
      </c>
      <c r="G192" s="257"/>
      <c r="H192" s="258"/>
    </row>
    <row r="193" spans="1:10" x14ac:dyDescent="0.35">
      <c r="A193" s="141"/>
      <c r="B193" s="97"/>
      <c r="C193" s="97"/>
      <c r="D193" s="222"/>
      <c r="E193" s="191"/>
      <c r="F193" s="120" t="e">
        <f t="shared" si="4"/>
        <v>#DIV/0!</v>
      </c>
      <c r="G193" s="233"/>
      <c r="H193" s="234"/>
      <c r="J193" s="256"/>
    </row>
    <row r="194" spans="1:10" x14ac:dyDescent="0.35">
      <c r="A194" s="141"/>
      <c r="B194" s="97"/>
      <c r="C194" s="97"/>
      <c r="D194" s="292"/>
      <c r="E194" s="293"/>
      <c r="F194" s="120" t="e">
        <f t="shared" si="4"/>
        <v>#DIV/0!</v>
      </c>
      <c r="G194" s="235"/>
      <c r="H194" s="290"/>
    </row>
    <row r="195" spans="1:10" x14ac:dyDescent="0.35">
      <c r="A195" s="141"/>
      <c r="B195" s="97"/>
      <c r="C195" s="97"/>
      <c r="D195" s="225" t="s">
        <v>307</v>
      </c>
      <c r="E195" s="267">
        <f>SUM(E189:E194)</f>
        <v>0</v>
      </c>
      <c r="F195" s="121"/>
      <c r="G195" s="291" t="s">
        <v>305</v>
      </c>
      <c r="H195" s="228"/>
    </row>
    <row r="196" spans="1:10" x14ac:dyDescent="0.35">
      <c r="A196" s="141"/>
      <c r="B196" s="97"/>
      <c r="C196" s="97"/>
      <c r="D196" s="97"/>
      <c r="E196" s="121"/>
      <c r="F196" s="121"/>
      <c r="G196" s="121"/>
      <c r="H196" s="209"/>
    </row>
    <row r="197" spans="1:10" x14ac:dyDescent="0.35">
      <c r="A197" s="141"/>
      <c r="B197" s="97" t="s">
        <v>494</v>
      </c>
      <c r="C197" s="97" t="s">
        <v>496</v>
      </c>
      <c r="D197" s="97"/>
      <c r="E197" s="121"/>
      <c r="F197" s="121"/>
      <c r="G197" s="121"/>
      <c r="H197" s="209"/>
    </row>
    <row r="198" spans="1:10" x14ac:dyDescent="0.35">
      <c r="A198" s="141"/>
      <c r="B198" s="97"/>
      <c r="C198" s="221" t="str">
        <f>IF(H60="Yes", "Complete Analysis", "N/A - Do Not Complete")</f>
        <v>N/A - Do Not Complete</v>
      </c>
      <c r="D198" s="294"/>
      <c r="E198" s="190"/>
      <c r="F198" s="120" t="e">
        <f>E198/E200</f>
        <v>#DIV/0!</v>
      </c>
      <c r="G198" s="496"/>
      <c r="H198" s="497"/>
    </row>
    <row r="199" spans="1:10" x14ac:dyDescent="0.35">
      <c r="A199" s="141"/>
      <c r="B199" s="97"/>
      <c r="C199" s="221"/>
      <c r="D199" s="223"/>
      <c r="E199" s="224"/>
      <c r="F199" s="120" t="e">
        <f>E199/E200</f>
        <v>#DIV/0!</v>
      </c>
      <c r="G199" s="498"/>
      <c r="H199" s="499"/>
    </row>
    <row r="200" spans="1:10" x14ac:dyDescent="0.35">
      <c r="A200" s="141"/>
      <c r="B200" s="97"/>
      <c r="C200" s="221"/>
      <c r="D200" s="225" t="s">
        <v>308</v>
      </c>
      <c r="E200" s="236">
        <f>SUM(E198:E199)</f>
        <v>0</v>
      </c>
      <c r="F200" s="120"/>
      <c r="G200" s="227" t="s">
        <v>305</v>
      </c>
      <c r="H200" s="295"/>
    </row>
    <row r="201" spans="1:10" ht="15" thickBot="1" x14ac:dyDescent="0.4">
      <c r="A201" s="159"/>
      <c r="B201" s="125"/>
      <c r="C201" s="239"/>
      <c r="D201" s="240"/>
      <c r="E201" s="240"/>
      <c r="F201" s="241"/>
      <c r="G201" s="126"/>
      <c r="H201" s="242"/>
    </row>
    <row r="202" spans="1:10" ht="15" thickBot="1" x14ac:dyDescent="0.4">
      <c r="A202" s="97"/>
      <c r="B202" s="97"/>
      <c r="C202" s="221"/>
      <c r="D202" s="97"/>
      <c r="E202" s="196"/>
      <c r="F202" s="121"/>
      <c r="G202" s="121"/>
      <c r="H202" s="121"/>
    </row>
    <row r="203" spans="1:10" ht="16" thickBot="1" x14ac:dyDescent="0.4">
      <c r="A203" s="462" t="s">
        <v>432</v>
      </c>
      <c r="B203" s="463"/>
      <c r="C203" s="463"/>
      <c r="D203" s="463"/>
      <c r="E203" s="463"/>
      <c r="F203" s="463"/>
      <c r="G203" s="463"/>
      <c r="H203" s="464"/>
    </row>
    <row r="204" spans="1:10" x14ac:dyDescent="0.35">
      <c r="A204" s="95" t="s">
        <v>134</v>
      </c>
      <c r="B204" s="486" t="s">
        <v>335</v>
      </c>
      <c r="C204" s="486"/>
      <c r="D204" s="486"/>
      <c r="E204" s="486"/>
      <c r="F204" s="486"/>
      <c r="G204" s="486"/>
      <c r="H204" s="487"/>
    </row>
    <row r="205" spans="1:10" x14ac:dyDescent="0.35">
      <c r="A205" s="95"/>
      <c r="B205" s="488"/>
      <c r="C205" s="488"/>
      <c r="D205" s="488"/>
      <c r="E205" s="488"/>
      <c r="F205" s="488"/>
      <c r="G205" s="488"/>
      <c r="H205" s="489"/>
    </row>
    <row r="206" spans="1:10" x14ac:dyDescent="0.35">
      <c r="A206" s="141"/>
      <c r="B206" s="97"/>
      <c r="C206" s="97"/>
      <c r="D206" s="97"/>
      <c r="E206" s="97"/>
      <c r="F206" s="97"/>
      <c r="G206" s="97"/>
      <c r="H206" s="98"/>
    </row>
    <row r="207" spans="1:10" x14ac:dyDescent="0.35">
      <c r="A207" s="95"/>
      <c r="B207" s="100" t="s">
        <v>413</v>
      </c>
      <c r="C207" s="97"/>
      <c r="D207" s="476" t="s">
        <v>697</v>
      </c>
      <c r="E207" s="476"/>
      <c r="F207" s="476"/>
      <c r="G207" s="476"/>
      <c r="H207" s="477"/>
    </row>
    <row r="208" spans="1:10" x14ac:dyDescent="0.35">
      <c r="A208" s="95"/>
      <c r="B208" s="97"/>
      <c r="C208" s="182"/>
      <c r="D208" s="182"/>
      <c r="E208" s="182"/>
      <c r="F208" s="182"/>
      <c r="G208" s="182"/>
      <c r="H208" s="183"/>
    </row>
    <row r="209" spans="1:8" x14ac:dyDescent="0.35">
      <c r="A209" s="141"/>
      <c r="B209" s="97"/>
      <c r="C209" s="97"/>
      <c r="D209" s="97"/>
      <c r="E209" s="490" t="s">
        <v>290</v>
      </c>
      <c r="F209" s="490"/>
      <c r="G209" s="490"/>
      <c r="H209" s="491"/>
    </row>
    <row r="210" spans="1:8" x14ac:dyDescent="0.35">
      <c r="A210" s="141"/>
      <c r="B210" s="97"/>
      <c r="C210" s="97"/>
      <c r="E210" s="103" t="s">
        <v>138</v>
      </c>
      <c r="F210" s="103" t="s">
        <v>138</v>
      </c>
      <c r="G210" s="103" t="s">
        <v>138</v>
      </c>
      <c r="H210" s="184" t="s">
        <v>138</v>
      </c>
    </row>
    <row r="211" spans="1:8" x14ac:dyDescent="0.35">
      <c r="A211" s="141"/>
      <c r="B211" s="106" t="s">
        <v>201</v>
      </c>
      <c r="C211" s="107"/>
      <c r="D211" s="108"/>
      <c r="E211" s="107" t="s">
        <v>350</v>
      </c>
      <c r="F211" s="107" t="s">
        <v>148</v>
      </c>
      <c r="G211" s="107" t="s">
        <v>285</v>
      </c>
      <c r="H211" s="185" t="s">
        <v>286</v>
      </c>
    </row>
    <row r="212" spans="1:8" ht="22" customHeight="1" x14ac:dyDescent="0.35">
      <c r="A212" s="141"/>
      <c r="B212" s="113" t="s">
        <v>287</v>
      </c>
      <c r="C212" s="103"/>
      <c r="D212" s="103"/>
      <c r="E212" s="103"/>
      <c r="F212" s="103"/>
      <c r="G212" s="103"/>
      <c r="H212" s="184"/>
    </row>
    <row r="213" spans="1:8" x14ac:dyDescent="0.35">
      <c r="A213" s="141"/>
      <c r="B213" s="475" t="s">
        <v>587</v>
      </c>
      <c r="C213" s="475"/>
      <c r="D213" s="190"/>
      <c r="E213" s="243"/>
      <c r="F213" s="243"/>
      <c r="G213" s="296">
        <v>0.5</v>
      </c>
      <c r="H213" s="245"/>
    </row>
    <row r="214" spans="1:8" x14ac:dyDescent="0.35">
      <c r="A214" s="141"/>
      <c r="B214" s="505" t="s">
        <v>588</v>
      </c>
      <c r="C214" s="505"/>
      <c r="D214" s="505"/>
      <c r="E214" s="243"/>
      <c r="F214" s="243"/>
      <c r="G214" s="296">
        <v>0.5</v>
      </c>
      <c r="H214" s="245"/>
    </row>
    <row r="215" spans="1:8" x14ac:dyDescent="0.35">
      <c r="A215" s="141"/>
      <c r="B215" s="505" t="s">
        <v>589</v>
      </c>
      <c r="C215" s="505"/>
      <c r="D215" s="505"/>
      <c r="E215" s="246"/>
      <c r="F215" s="246"/>
      <c r="G215" s="296">
        <v>1</v>
      </c>
      <c r="H215" s="245"/>
    </row>
    <row r="216" spans="1:8" x14ac:dyDescent="0.35">
      <c r="A216" s="141"/>
      <c r="B216" s="475" t="s">
        <v>590</v>
      </c>
      <c r="C216" s="475"/>
      <c r="D216" s="475"/>
      <c r="E216" s="246"/>
      <c r="F216" s="246"/>
      <c r="G216" s="296">
        <v>2</v>
      </c>
      <c r="H216" s="245"/>
    </row>
    <row r="217" spans="1:8" x14ac:dyDescent="0.35">
      <c r="A217" s="141"/>
      <c r="B217" s="475" t="s">
        <v>591</v>
      </c>
      <c r="C217" s="475"/>
      <c r="D217" s="475"/>
      <c r="E217" s="246"/>
      <c r="F217" s="246"/>
      <c r="G217" s="296">
        <v>3</v>
      </c>
      <c r="H217" s="245"/>
    </row>
    <row r="218" spans="1:8" x14ac:dyDescent="0.35">
      <c r="A218" s="141"/>
      <c r="B218" s="475"/>
      <c r="C218" s="475"/>
      <c r="D218" s="475"/>
      <c r="E218" s="246"/>
      <c r="F218" s="246"/>
      <c r="G218" s="296"/>
      <c r="H218" s="245"/>
    </row>
    <row r="219" spans="1:8" x14ac:dyDescent="0.35">
      <c r="A219" s="141"/>
      <c r="B219" s="504" t="s">
        <v>153</v>
      </c>
      <c r="C219" s="504"/>
      <c r="D219" s="504"/>
      <c r="E219" s="246"/>
      <c r="F219" s="246"/>
      <c r="G219" s="246"/>
      <c r="H219" s="247"/>
    </row>
    <row r="220" spans="1:8" x14ac:dyDescent="0.35">
      <c r="A220" s="141"/>
      <c r="B220" s="475"/>
      <c r="C220" s="475"/>
      <c r="D220" s="475"/>
      <c r="E220" s="246"/>
      <c r="F220" s="246"/>
      <c r="G220" s="246"/>
      <c r="H220" s="247"/>
    </row>
    <row r="221" spans="1:8" ht="22" customHeight="1" x14ac:dyDescent="0.35">
      <c r="A221" s="141"/>
      <c r="B221" s="113" t="s">
        <v>288</v>
      </c>
      <c r="C221" s="151"/>
      <c r="D221" s="196"/>
      <c r="E221" s="196"/>
      <c r="F221" s="196"/>
      <c r="G221" s="197"/>
      <c r="H221" s="198"/>
    </row>
    <row r="222" spans="1:8" x14ac:dyDescent="0.35">
      <c r="A222" s="141"/>
      <c r="B222" s="475" t="s">
        <v>587</v>
      </c>
      <c r="C222" s="475"/>
      <c r="D222" s="190"/>
      <c r="E222" s="246"/>
      <c r="F222" s="246"/>
      <c r="G222" s="437">
        <v>0.5</v>
      </c>
      <c r="H222" s="247"/>
    </row>
    <row r="223" spans="1:8" x14ac:dyDescent="0.35">
      <c r="A223" s="141"/>
      <c r="B223" s="505" t="s">
        <v>588</v>
      </c>
      <c r="C223" s="505"/>
      <c r="D223" s="505"/>
      <c r="E223" s="246"/>
      <c r="F223" s="246"/>
      <c r="G223" s="437">
        <v>0.5</v>
      </c>
      <c r="H223" s="247"/>
    </row>
    <row r="224" spans="1:8" x14ac:dyDescent="0.35">
      <c r="A224" s="141"/>
      <c r="B224" s="505" t="s">
        <v>589</v>
      </c>
      <c r="C224" s="505"/>
      <c r="D224" s="505"/>
      <c r="E224" s="246"/>
      <c r="F224" s="246"/>
      <c r="G224" s="437">
        <v>1</v>
      </c>
      <c r="H224" s="247"/>
    </row>
    <row r="225" spans="1:10" x14ac:dyDescent="0.35">
      <c r="A225" s="141"/>
      <c r="B225" s="475" t="s">
        <v>590</v>
      </c>
      <c r="C225" s="475"/>
      <c r="D225" s="475"/>
      <c r="E225" s="246"/>
      <c r="F225" s="246"/>
      <c r="G225" s="437">
        <v>2</v>
      </c>
      <c r="H225" s="247"/>
    </row>
    <row r="226" spans="1:10" x14ac:dyDescent="0.35">
      <c r="A226" s="141"/>
      <c r="B226" s="475" t="s">
        <v>591</v>
      </c>
      <c r="C226" s="475"/>
      <c r="D226" s="475"/>
      <c r="E226" s="246"/>
      <c r="F226" s="246"/>
      <c r="G226" s="437">
        <v>3</v>
      </c>
      <c r="H226" s="247"/>
    </row>
    <row r="227" spans="1:10" x14ac:dyDescent="0.35">
      <c r="A227" s="141"/>
      <c r="B227" s="504" t="s">
        <v>153</v>
      </c>
      <c r="C227" s="504"/>
      <c r="D227" s="504"/>
      <c r="E227" s="246"/>
      <c r="F227" s="246"/>
      <c r="G227" s="246"/>
      <c r="H227" s="247"/>
    </row>
    <row r="228" spans="1:10" x14ac:dyDescent="0.35">
      <c r="A228" s="141"/>
      <c r="B228" s="475"/>
      <c r="C228" s="475"/>
      <c r="D228" s="475"/>
      <c r="E228" s="246"/>
      <c r="F228" s="246"/>
      <c r="G228" s="246"/>
      <c r="H228" s="247"/>
    </row>
    <row r="229" spans="1:10" x14ac:dyDescent="0.35">
      <c r="A229" s="141"/>
      <c r="B229" s="157"/>
      <c r="C229" s="157"/>
      <c r="D229" s="157"/>
      <c r="E229" s="158"/>
      <c r="F229" s="158"/>
      <c r="G229" s="158"/>
      <c r="H229" s="248"/>
    </row>
    <row r="230" spans="1:10" x14ac:dyDescent="0.35">
      <c r="A230" s="95" t="s">
        <v>135</v>
      </c>
      <c r="B230" s="156" t="s">
        <v>336</v>
      </c>
      <c r="C230" s="157"/>
      <c r="D230" s="157"/>
      <c r="E230" s="158"/>
      <c r="F230" s="158"/>
      <c r="G230" s="158"/>
      <c r="H230" s="248"/>
      <c r="J230" s="249"/>
    </row>
    <row r="231" spans="1:10" x14ac:dyDescent="0.35">
      <c r="A231" s="141"/>
      <c r="B231" s="473"/>
      <c r="C231" s="473"/>
      <c r="D231" s="473"/>
      <c r="E231" s="473"/>
      <c r="F231" s="473"/>
      <c r="G231" s="473"/>
      <c r="H231" s="474"/>
      <c r="J231" s="189"/>
    </row>
    <row r="232" spans="1:10" x14ac:dyDescent="0.35">
      <c r="A232" s="141"/>
      <c r="B232" s="473"/>
      <c r="C232" s="473"/>
      <c r="D232" s="473"/>
      <c r="E232" s="473"/>
      <c r="F232" s="473"/>
      <c r="G232" s="473"/>
      <c r="H232" s="474"/>
      <c r="J232" s="189"/>
    </row>
    <row r="233" spans="1:10" ht="15" thickBot="1" x14ac:dyDescent="0.4">
      <c r="A233" s="159"/>
      <c r="B233" s="250"/>
      <c r="C233" s="251"/>
      <c r="D233" s="251"/>
      <c r="E233" s="251"/>
      <c r="F233" s="251"/>
      <c r="G233" s="251"/>
      <c r="H233" s="252"/>
    </row>
    <row r="235" spans="1:10" x14ac:dyDescent="0.35">
      <c r="H235" s="140"/>
    </row>
  </sheetData>
  <sheetProtection algorithmName="SHA-512" hashValue="i5p2PbEzwUf3tKX8+BSE0F1TfzTQ2BU0cnGs35p1uwpaq3sDr3Vcx/D3Yxhjekdgldw4uNwr2mNFBmQxwRe2nA==" saltValue="f6udemL70NStP+YfeoyQFQ==" spinCount="100000" sheet="1" objects="1" scenarios="1" insertRows="0"/>
  <mergeCells count="101">
    <mergeCell ref="B75:C75"/>
    <mergeCell ref="B117:C117"/>
    <mergeCell ref="B116:C116"/>
    <mergeCell ref="B44:D44"/>
    <mergeCell ref="B45:D45"/>
    <mergeCell ref="B46:D46"/>
    <mergeCell ref="B47:D47"/>
    <mergeCell ref="B51:D51"/>
    <mergeCell ref="B52:D52"/>
    <mergeCell ref="B53:D53"/>
    <mergeCell ref="B54:D54"/>
    <mergeCell ref="B74:C74"/>
    <mergeCell ref="B69:C69"/>
    <mergeCell ref="B71:C71"/>
    <mergeCell ref="B64:C64"/>
    <mergeCell ref="B67:C67"/>
    <mergeCell ref="B85:C85"/>
    <mergeCell ref="B76:C76"/>
    <mergeCell ref="B90:C90"/>
    <mergeCell ref="B89:C89"/>
    <mergeCell ref="B92:C92"/>
    <mergeCell ref="B97:C97"/>
    <mergeCell ref="B106:C106"/>
    <mergeCell ref="B111:C111"/>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4:D214"/>
    <mergeCell ref="B215:D215"/>
    <mergeCell ref="B216:D216"/>
    <mergeCell ref="B217:D217"/>
    <mergeCell ref="B228:D228"/>
    <mergeCell ref="B227:D227"/>
    <mergeCell ref="B219:D219"/>
    <mergeCell ref="B226:D226"/>
    <mergeCell ref="B225:D225"/>
    <mergeCell ref="B224:D224"/>
    <mergeCell ref="B223:D223"/>
    <mergeCell ref="G189:H189"/>
    <mergeCell ref="B114:C114"/>
    <mergeCell ref="B115:C115"/>
    <mergeCell ref="G149:H149"/>
    <mergeCell ref="G150:H150"/>
    <mergeCell ref="G151:H151"/>
    <mergeCell ref="G148:H148"/>
    <mergeCell ref="B113:C113"/>
    <mergeCell ref="B108:C108"/>
    <mergeCell ref="B86:C86"/>
    <mergeCell ref="B87:C87"/>
    <mergeCell ref="B88:C88"/>
    <mergeCell ref="B93:C93"/>
    <mergeCell ref="B95:C95"/>
    <mergeCell ref="B96:C96"/>
    <mergeCell ref="B107:C107"/>
    <mergeCell ref="G165:H165"/>
    <mergeCell ref="G146:H146"/>
    <mergeCell ref="B135:H139"/>
    <mergeCell ref="D141:H141"/>
    <mergeCell ref="B213:C213"/>
    <mergeCell ref="G160:H160"/>
    <mergeCell ref="G156:H156"/>
    <mergeCell ref="G155:H155"/>
    <mergeCell ref="B118:C118"/>
    <mergeCell ref="G157:H157"/>
    <mergeCell ref="G158:H158"/>
    <mergeCell ref="G159:H159"/>
    <mergeCell ref="C127:H128"/>
    <mergeCell ref="B131:H133"/>
    <mergeCell ref="B222:C222"/>
    <mergeCell ref="B17:E18"/>
    <mergeCell ref="B48:C48"/>
    <mergeCell ref="B50:C50"/>
    <mergeCell ref="B110:C110"/>
    <mergeCell ref="A28:H28"/>
    <mergeCell ref="B29:H30"/>
    <mergeCell ref="D33:H33"/>
    <mergeCell ref="E37:H37"/>
    <mergeCell ref="B43:C43"/>
    <mergeCell ref="B55:C55"/>
    <mergeCell ref="D34:H35"/>
    <mergeCell ref="B65:C65"/>
    <mergeCell ref="B66:C66"/>
    <mergeCell ref="B68:C68"/>
    <mergeCell ref="B72:C72"/>
    <mergeCell ref="B73:C73"/>
    <mergeCell ref="G144:H144"/>
    <mergeCell ref="G164:H164"/>
    <mergeCell ref="B220:D220"/>
    <mergeCell ref="B109:C109"/>
    <mergeCell ref="B94:C94"/>
    <mergeCell ref="G147:H147"/>
    <mergeCell ref="G190:H190"/>
  </mergeCells>
  <conditionalFormatting sqref="E58:E61 B145:H152 E215:E220 E222:E228 E43:E48 E50:E56 E64:E69 E71:E77 E92:E98 E113:E119">
    <cfRule type="expression" dxfId="127" priority="84">
      <formula>$F$11="no"</formula>
    </cfRule>
  </conditionalFormatting>
  <conditionalFormatting sqref="F58:F61 B154:H161 F215:F220 F222:F228 F43:F48 F50:F56 F64:F69 F71:F77 F92:F98 F113:F119">
    <cfRule type="expression" dxfId="126" priority="83">
      <formula>$F$13="no"</formula>
    </cfRule>
  </conditionalFormatting>
  <conditionalFormatting sqref="G58:G61 G215:G220 G227:G228 G43:G48 G50:G56 G64:G69 G71:G77 C163:H163 C170:H177 C185:H186 B180:B185 B164:H168 B189:H193 G92:G98 G113:G119 C180:C184 E180:H184 H195 C188:H188 C194:H194">
    <cfRule type="expression" dxfId="125" priority="82">
      <formula>$F$15="no"</formula>
    </cfRule>
  </conditionalFormatting>
  <conditionalFormatting sqref="H43:H48 H50:H56 H58:H61 H64:H69 H71:H77 H79:H82 H85:H90 H92:H98 H100:H103 H106:H111 H113:H119 H121:H124 B197:H200 H213:H220 H222:H228">
    <cfRule type="expression" dxfId="124" priority="81">
      <formula>$F$20="no"</formula>
    </cfRule>
  </conditionalFormatting>
  <conditionalFormatting sqref="E213:E214">
    <cfRule type="expression" dxfId="123" priority="80">
      <formula>$F$11="no"</formula>
    </cfRule>
  </conditionalFormatting>
  <conditionalFormatting sqref="F213:F214">
    <cfRule type="expression" dxfId="122" priority="79">
      <formula>$F$13="no"</formula>
    </cfRule>
  </conditionalFormatting>
  <conditionalFormatting sqref="G213:G214">
    <cfRule type="expression" dxfId="121" priority="78">
      <formula>$F$15="no"</formula>
    </cfRule>
  </conditionalFormatting>
  <conditionalFormatting sqref="E79:E82">
    <cfRule type="expression" dxfId="120" priority="76">
      <formula>$F$11="no"</formula>
    </cfRule>
  </conditionalFormatting>
  <conditionalFormatting sqref="F79:F82">
    <cfRule type="expression" dxfId="119" priority="75">
      <formula>$F$13="no"</formula>
    </cfRule>
  </conditionalFormatting>
  <conditionalFormatting sqref="G79:G82">
    <cfRule type="expression" dxfId="118" priority="74">
      <formula>$F$15="no"</formula>
    </cfRule>
  </conditionalFormatting>
  <conditionalFormatting sqref="E85:E90">
    <cfRule type="expression" dxfId="117" priority="72">
      <formula>$F$11="no"</formula>
    </cfRule>
  </conditionalFormatting>
  <conditionalFormatting sqref="F85:F90">
    <cfRule type="expression" dxfId="116" priority="71">
      <formula>$F$13="no"</formula>
    </cfRule>
  </conditionalFormatting>
  <conditionalFormatting sqref="G85:G90">
    <cfRule type="expression" dxfId="115" priority="70">
      <formula>$F$15="no"</formula>
    </cfRule>
  </conditionalFormatting>
  <conditionalFormatting sqref="E100:E103">
    <cfRule type="expression" dxfId="114" priority="68">
      <formula>$F$11="no"</formula>
    </cfRule>
  </conditionalFormatting>
  <conditionalFormatting sqref="F100:F103">
    <cfRule type="expression" dxfId="113" priority="67">
      <formula>$F$13="no"</formula>
    </cfRule>
  </conditionalFormatting>
  <conditionalFormatting sqref="G100:G103">
    <cfRule type="expression" dxfId="112" priority="66">
      <formula>$F$15="no"</formula>
    </cfRule>
  </conditionalFormatting>
  <conditionalFormatting sqref="E111">
    <cfRule type="expression" dxfId="111" priority="64">
      <formula>$F$11="no"</formula>
    </cfRule>
  </conditionalFormatting>
  <conditionalFormatting sqref="F111">
    <cfRule type="expression" dxfId="110" priority="63">
      <formula>$F$13="no"</formula>
    </cfRule>
  </conditionalFormatting>
  <conditionalFormatting sqref="G111">
    <cfRule type="expression" dxfId="109" priority="62">
      <formula>$F$15="no"</formula>
    </cfRule>
  </conditionalFormatting>
  <conditionalFormatting sqref="E106:E110">
    <cfRule type="expression" dxfId="108" priority="56">
      <formula>$F$11="no"</formula>
    </cfRule>
  </conditionalFormatting>
  <conditionalFormatting sqref="F106:F110">
    <cfRule type="expression" dxfId="107" priority="55">
      <formula>$F$13="no"</formula>
    </cfRule>
  </conditionalFormatting>
  <conditionalFormatting sqref="G106:G110">
    <cfRule type="expression" dxfId="106" priority="54">
      <formula>$F$15="no"</formula>
    </cfRule>
  </conditionalFormatting>
  <conditionalFormatting sqref="E121:E124">
    <cfRule type="expression" dxfId="105" priority="48">
      <formula>$F$11="no"</formula>
    </cfRule>
  </conditionalFormatting>
  <conditionalFormatting sqref="F121:F124">
    <cfRule type="expression" dxfId="104" priority="47">
      <formula>$F$13="no"</formula>
    </cfRule>
  </conditionalFormatting>
  <conditionalFormatting sqref="G121:G124">
    <cfRule type="expression" dxfId="103" priority="46">
      <formula>$F$15="no"</formula>
    </cfRule>
  </conditionalFormatting>
  <conditionalFormatting sqref="B163">
    <cfRule type="expression" dxfId="102" priority="39">
      <formula>$F$15="no"</formula>
    </cfRule>
  </conditionalFormatting>
  <conditionalFormatting sqref="C179:H179">
    <cfRule type="expression" dxfId="101" priority="37">
      <formula>$F$15="no"</formula>
    </cfRule>
  </conditionalFormatting>
  <conditionalFormatting sqref="C195:F195">
    <cfRule type="expression" dxfId="100" priority="35">
      <formula>$F$15="no"</formula>
    </cfRule>
  </conditionalFormatting>
  <conditionalFormatting sqref="B178:B179">
    <cfRule type="expression" dxfId="99" priority="23">
      <formula>$F$15="no"</formula>
    </cfRule>
  </conditionalFormatting>
  <conditionalFormatting sqref="B194:B195">
    <cfRule type="expression" dxfId="98" priority="24">
      <formula>$F$15="no"</formula>
    </cfRule>
  </conditionalFormatting>
  <conditionalFormatting sqref="B171:B175">
    <cfRule type="expression" dxfId="97" priority="22">
      <formula>$F$15="no"</formula>
    </cfRule>
  </conditionalFormatting>
  <conditionalFormatting sqref="B188">
    <cfRule type="expression" dxfId="96" priority="20">
      <formula>$F$15="no"</formula>
    </cfRule>
  </conditionalFormatting>
  <conditionalFormatting sqref="B170">
    <cfRule type="expression" dxfId="95" priority="19">
      <formula>$F$15="no"</formula>
    </cfRule>
  </conditionalFormatting>
  <conditionalFormatting sqref="G195">
    <cfRule type="expression" dxfId="94" priority="18">
      <formula>$F$15="no"</formula>
    </cfRule>
  </conditionalFormatting>
  <conditionalFormatting sqref="D180:D184">
    <cfRule type="expression" dxfId="93" priority="15">
      <formula>$F$15="no"</formula>
    </cfRule>
  </conditionalFormatting>
  <conditionalFormatting sqref="A62:H64 A170:H195 A69:H71 A65:B68 D65:H68 A76:H85 A72:B75 D72:H75 A89:H92 A86:B88 D86:H88 A97:H106 A93:B96 D93:H96 A110:H113 A107:B109 D107:H109 A118:H124 A114:B117 D114:H117">
    <cfRule type="expression" dxfId="92" priority="12">
      <formula>$F$17="no"</formula>
    </cfRule>
  </conditionalFormatting>
  <conditionalFormatting sqref="A41">
    <cfRule type="expression" dxfId="91" priority="11">
      <formula>$F$17="no"</formula>
    </cfRule>
  </conditionalFormatting>
  <conditionalFormatting sqref="C163">
    <cfRule type="expression" dxfId="90" priority="10">
      <formula>$F$17="no"</formula>
    </cfRule>
  </conditionalFormatting>
  <conditionalFormatting sqref="C197">
    <cfRule type="expression" dxfId="89" priority="9">
      <formula>$F$17="no"</formula>
    </cfRule>
  </conditionalFormatting>
  <conditionalFormatting sqref="C180">
    <cfRule type="expression" dxfId="88" priority="8">
      <formula>$F$15="no"</formula>
    </cfRule>
  </conditionalFormatting>
  <conditionalFormatting sqref="A28:H212 A214:H221 A213 D213:H213 A227:H233 A222:A226 E222:F226 H222:H226">
    <cfRule type="expression" dxfId="87" priority="7">
      <formula>AND($F$11="no",$F$13="no",$F$15="no",$F$20="no")</formula>
    </cfRule>
  </conditionalFormatting>
  <conditionalFormatting sqref="B213:C213">
    <cfRule type="expression" dxfId="86" priority="6">
      <formula>AND($F$11="no",$F$13="no",$F$15="no",$F$20="no")</formula>
    </cfRule>
  </conditionalFormatting>
  <conditionalFormatting sqref="B223:D226 D222">
    <cfRule type="expression" dxfId="85" priority="5">
      <formula>AND($F$11="no",$F$13="no",$F$15="no",$F$20="no")</formula>
    </cfRule>
  </conditionalFormatting>
  <conditionalFormatting sqref="B222:C222">
    <cfRule type="expression" dxfId="84" priority="4">
      <formula>AND($F$11="no",$F$13="no",$F$15="no",$F$20="no")</formula>
    </cfRule>
  </conditionalFormatting>
  <conditionalFormatting sqref="G224:G226">
    <cfRule type="expression" dxfId="83" priority="3">
      <formula>$F$15="no"</formula>
    </cfRule>
  </conditionalFormatting>
  <conditionalFormatting sqref="G222:G223">
    <cfRule type="expression" dxfId="82" priority="2">
      <formula>$F$15="no"</formula>
    </cfRule>
  </conditionalFormatting>
  <conditionalFormatting sqref="G222:G226">
    <cfRule type="expression" dxfId="81" priority="1">
      <formula>AND($F$11="no",$F$13="no",$F$15="no",$F$20="no")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J165"/>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6.81640625" style="64" customWidth="1"/>
    <col min="4" max="4" width="14.81640625" style="64" customWidth="1"/>
    <col min="5" max="8" width="18.26953125" style="64" customWidth="1"/>
    <col min="9" max="16384" width="9.1796875" style="64"/>
  </cols>
  <sheetData>
    <row r="1" spans="1:9" ht="18.75" customHeight="1" x14ac:dyDescent="0.45">
      <c r="A1" s="63" t="str">
        <f>'Cover and Instructions'!A1</f>
        <v>Georgia Families MHPAEA Parity</v>
      </c>
      <c r="H1" s="65" t="s">
        <v>572</v>
      </c>
    </row>
    <row r="2" spans="1:9" ht="26" x14ac:dyDescent="0.6">
      <c r="A2" s="66" t="s">
        <v>16</v>
      </c>
    </row>
    <row r="3" spans="1:9" ht="21" x14ac:dyDescent="0.5">
      <c r="A3" s="68" t="s">
        <v>359</v>
      </c>
    </row>
    <row r="5" spans="1:9" x14ac:dyDescent="0.35">
      <c r="A5" s="70" t="s">
        <v>0</v>
      </c>
      <c r="C5" s="71" t="str">
        <f>'Cover and Instructions'!$D$4</f>
        <v>Peach State Health Plan</v>
      </c>
      <c r="D5" s="71"/>
      <c r="E5" s="71"/>
      <c r="F5" s="71"/>
      <c r="G5" s="71"/>
      <c r="H5" s="71"/>
    </row>
    <row r="6" spans="1:9" x14ac:dyDescent="0.35">
      <c r="A6" s="70" t="s">
        <v>515</v>
      </c>
      <c r="C6" s="71" t="str">
        <f>'Cover and Instructions'!D5</f>
        <v>Title XIX Adults</v>
      </c>
      <c r="D6" s="71"/>
      <c r="E6" s="71"/>
      <c r="F6" s="71"/>
      <c r="G6" s="71"/>
      <c r="H6" s="71"/>
    </row>
    <row r="7" spans="1:9" ht="15" thickBot="1" x14ac:dyDescent="0.4"/>
    <row r="8" spans="1:9" x14ac:dyDescent="0.35">
      <c r="A8" s="73" t="s">
        <v>375</v>
      </c>
      <c r="B8" s="74"/>
      <c r="C8" s="74"/>
      <c r="D8" s="74"/>
      <c r="E8" s="74"/>
      <c r="F8" s="74"/>
      <c r="G8" s="74"/>
      <c r="H8" s="75"/>
    </row>
    <row r="9" spans="1:9" ht="15" customHeight="1" x14ac:dyDescent="0.35">
      <c r="A9" s="76" t="s">
        <v>374</v>
      </c>
      <c r="B9" s="77"/>
      <c r="C9" s="77"/>
      <c r="D9" s="77"/>
      <c r="E9" s="77"/>
      <c r="F9" s="77"/>
      <c r="G9" s="77"/>
      <c r="H9" s="78"/>
    </row>
    <row r="10" spans="1:9" x14ac:dyDescent="0.35">
      <c r="A10" s="79"/>
      <c r="B10" s="80"/>
      <c r="C10" s="80"/>
      <c r="D10" s="80"/>
      <c r="E10" s="80"/>
      <c r="F10" s="80"/>
      <c r="G10" s="80"/>
      <c r="H10" s="81"/>
    </row>
    <row r="11" spans="1:9" x14ac:dyDescent="0.35">
      <c r="A11" s="82" t="s">
        <v>370</v>
      </c>
      <c r="B11" s="83" t="s">
        <v>416</v>
      </c>
      <c r="C11" s="80"/>
      <c r="D11" s="80"/>
      <c r="E11" s="80"/>
      <c r="F11" s="168" t="s">
        <v>372</v>
      </c>
      <c r="G11" s="86" t="str">
        <f>IF(F11="yes","  Complete Section 1 and Section 2","")</f>
        <v/>
      </c>
      <c r="H11" s="81"/>
      <c r="I11" s="87"/>
    </row>
    <row r="12" spans="1:9" ht="6" customHeight="1" x14ac:dyDescent="0.35">
      <c r="A12" s="82"/>
      <c r="B12" s="83"/>
      <c r="C12" s="80"/>
      <c r="D12" s="80"/>
      <c r="E12" s="80"/>
      <c r="F12" s="80"/>
      <c r="G12" s="86"/>
      <c r="H12" s="81"/>
    </row>
    <row r="13" spans="1:9" x14ac:dyDescent="0.35">
      <c r="A13" s="82" t="s">
        <v>373</v>
      </c>
      <c r="B13" s="83" t="s">
        <v>415</v>
      </c>
      <c r="C13" s="80"/>
      <c r="D13" s="80"/>
      <c r="E13" s="80"/>
      <c r="F13" s="168" t="s">
        <v>372</v>
      </c>
      <c r="G13" s="86" t="str">
        <f>IF(F13="yes","  Complete Section 1 and Section 2","")</f>
        <v/>
      </c>
      <c r="H13" s="81"/>
    </row>
    <row r="14" spans="1:9" ht="6" customHeight="1" x14ac:dyDescent="0.35">
      <c r="A14" s="82"/>
      <c r="B14" s="83"/>
      <c r="C14" s="80"/>
      <c r="D14" s="80"/>
      <c r="E14" s="80"/>
      <c r="F14" s="80"/>
      <c r="G14" s="86"/>
      <c r="H14" s="81"/>
    </row>
    <row r="15" spans="1:9" x14ac:dyDescent="0.35">
      <c r="A15" s="82" t="s">
        <v>378</v>
      </c>
      <c r="B15" s="83" t="s">
        <v>414</v>
      </c>
      <c r="C15" s="80"/>
      <c r="D15" s="80"/>
      <c r="E15" s="80"/>
      <c r="F15" s="85" t="s">
        <v>372</v>
      </c>
      <c r="G15" s="86" t="str">
        <f>IF(F15="yes","  Complete Section 1 and Section 2","")</f>
        <v/>
      </c>
      <c r="H15" s="81"/>
    </row>
    <row r="16" spans="1:9" ht="6" customHeight="1" x14ac:dyDescent="0.35">
      <c r="A16" s="82"/>
      <c r="B16" s="83"/>
      <c r="C16" s="80"/>
      <c r="D16" s="80"/>
      <c r="E16" s="80"/>
      <c r="F16" s="80"/>
      <c r="G16" s="86"/>
      <c r="H16" s="81"/>
    </row>
    <row r="17" spans="1:8" x14ac:dyDescent="0.35">
      <c r="A17" s="82" t="s">
        <v>379</v>
      </c>
      <c r="B17" s="83" t="s">
        <v>400</v>
      </c>
      <c r="C17" s="80"/>
      <c r="D17" s="80"/>
      <c r="E17" s="80"/>
      <c r="F17" s="85" t="s">
        <v>372</v>
      </c>
      <c r="G17" s="86" t="str">
        <f>IF(F17="yes","  Complete Section 1 and Section 2","")</f>
        <v/>
      </c>
      <c r="H17" s="81"/>
    </row>
    <row r="18" spans="1:8" ht="7.5" customHeight="1" x14ac:dyDescent="0.35">
      <c r="A18" s="82"/>
      <c r="B18" s="83"/>
      <c r="C18" s="80"/>
      <c r="D18" s="80"/>
      <c r="E18" s="80"/>
      <c r="F18" s="80"/>
      <c r="G18" s="88"/>
      <c r="H18" s="81"/>
    </row>
    <row r="19" spans="1:8" x14ac:dyDescent="0.35">
      <c r="A19" s="82" t="s">
        <v>493</v>
      </c>
      <c r="B19" s="518" t="s">
        <v>574</v>
      </c>
      <c r="C19" s="518"/>
      <c r="D19" s="518"/>
      <c r="E19" s="518"/>
      <c r="F19" s="518"/>
      <c r="G19" s="518"/>
      <c r="H19" s="519"/>
    </row>
    <row r="20" spans="1:8" x14ac:dyDescent="0.35">
      <c r="A20" s="297"/>
      <c r="B20" s="518"/>
      <c r="C20" s="518"/>
      <c r="D20" s="518"/>
      <c r="E20" s="518"/>
      <c r="F20" s="518"/>
      <c r="G20" s="518"/>
      <c r="H20" s="519"/>
    </row>
    <row r="21" spans="1:8" x14ac:dyDescent="0.35">
      <c r="A21" s="297"/>
      <c r="B21" s="518"/>
      <c r="C21" s="518"/>
      <c r="D21" s="518"/>
      <c r="E21" s="518"/>
      <c r="F21" s="518"/>
      <c r="G21" s="518"/>
      <c r="H21" s="519"/>
    </row>
    <row r="22" spans="1:8" x14ac:dyDescent="0.35">
      <c r="A22" s="297"/>
      <c r="B22" s="518"/>
      <c r="C22" s="518"/>
      <c r="D22" s="518"/>
      <c r="E22" s="518"/>
      <c r="F22" s="518"/>
      <c r="G22" s="518"/>
      <c r="H22" s="519"/>
    </row>
    <row r="23" spans="1:8" x14ac:dyDescent="0.35">
      <c r="A23" s="82"/>
      <c r="B23" s="520"/>
      <c r="C23" s="521"/>
      <c r="D23" s="521"/>
      <c r="E23" s="521"/>
      <c r="F23" s="521"/>
      <c r="G23" s="521"/>
      <c r="H23" s="522"/>
    </row>
    <row r="24" spans="1:8" x14ac:dyDescent="0.35">
      <c r="A24" s="82"/>
      <c r="B24" s="523"/>
      <c r="C24" s="523"/>
      <c r="D24" s="523"/>
      <c r="E24" s="523"/>
      <c r="F24" s="523"/>
      <c r="G24" s="523"/>
      <c r="H24" s="524"/>
    </row>
    <row r="25" spans="1:8" ht="15" thickBot="1" x14ac:dyDescent="0.4">
      <c r="A25" s="89"/>
      <c r="B25" s="90"/>
      <c r="C25" s="91"/>
      <c r="D25" s="91"/>
      <c r="E25" s="91"/>
      <c r="F25" s="91"/>
      <c r="G25" s="92"/>
      <c r="H25" s="94"/>
    </row>
    <row r="26" spans="1:8" ht="15" thickBot="1" x14ac:dyDescent="0.4"/>
    <row r="27" spans="1:8" ht="16" thickBot="1" x14ac:dyDescent="0.4">
      <c r="A27" s="462" t="s">
        <v>398</v>
      </c>
      <c r="B27" s="463"/>
      <c r="C27" s="463"/>
      <c r="D27" s="463"/>
      <c r="E27" s="463"/>
      <c r="F27" s="463"/>
      <c r="G27" s="463"/>
      <c r="H27" s="464"/>
    </row>
    <row r="28" spans="1:8" x14ac:dyDescent="0.35">
      <c r="A28" s="95" t="s">
        <v>130</v>
      </c>
      <c r="B28" s="486" t="s">
        <v>360</v>
      </c>
      <c r="C28" s="486"/>
      <c r="D28" s="486"/>
      <c r="E28" s="486"/>
      <c r="F28" s="486"/>
      <c r="G28" s="486"/>
      <c r="H28" s="487"/>
    </row>
    <row r="29" spans="1:8" x14ac:dyDescent="0.35">
      <c r="A29" s="95"/>
      <c r="B29" s="488"/>
      <c r="C29" s="488"/>
      <c r="D29" s="488"/>
      <c r="E29" s="488"/>
      <c r="F29" s="488"/>
      <c r="G29" s="488"/>
      <c r="H29" s="489"/>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6"/>
      <c r="E32" s="476"/>
      <c r="F32" s="476"/>
      <c r="G32" s="476"/>
      <c r="H32" s="477"/>
    </row>
    <row r="33" spans="1:10" x14ac:dyDescent="0.35">
      <c r="A33" s="95"/>
      <c r="B33" s="97"/>
      <c r="C33" s="182"/>
      <c r="D33" s="182"/>
      <c r="E33" s="182"/>
      <c r="F33" s="182"/>
      <c r="G33" s="182"/>
      <c r="H33" s="183"/>
    </row>
    <row r="34" spans="1:10" ht="15" customHeight="1" x14ac:dyDescent="0.35">
      <c r="A34" s="141"/>
      <c r="B34" s="182"/>
      <c r="C34" s="182"/>
      <c r="D34" s="182"/>
      <c r="E34" s="490" t="s">
        <v>358</v>
      </c>
      <c r="F34" s="490"/>
      <c r="G34" s="490"/>
      <c r="H34" s="491"/>
    </row>
    <row r="35" spans="1:10" x14ac:dyDescent="0.35">
      <c r="A35" s="141"/>
      <c r="B35" s="97"/>
      <c r="C35" s="97"/>
      <c r="D35" s="97"/>
      <c r="E35" s="182" t="s">
        <v>311</v>
      </c>
      <c r="F35" s="182" t="s">
        <v>311</v>
      </c>
      <c r="G35" s="182" t="s">
        <v>311</v>
      </c>
      <c r="H35" s="183" t="s">
        <v>311</v>
      </c>
      <c r="J35" s="298"/>
    </row>
    <row r="36" spans="1:10" x14ac:dyDescent="0.35">
      <c r="A36" s="141"/>
      <c r="B36" s="103"/>
      <c r="C36" s="103"/>
      <c r="D36" s="103" t="s">
        <v>159</v>
      </c>
      <c r="E36" s="104" t="s">
        <v>257</v>
      </c>
      <c r="F36" s="104" t="s">
        <v>312</v>
      </c>
      <c r="G36" s="104" t="s">
        <v>313</v>
      </c>
      <c r="H36" s="105" t="s">
        <v>314</v>
      </c>
      <c r="I36" s="97"/>
      <c r="J36" s="103"/>
    </row>
    <row r="37" spans="1:10" x14ac:dyDescent="0.35">
      <c r="A37" s="141"/>
      <c r="B37" s="106" t="s">
        <v>190</v>
      </c>
      <c r="C37" s="107"/>
      <c r="D37" s="107" t="s">
        <v>158</v>
      </c>
      <c r="E37" s="111" t="s">
        <v>195</v>
      </c>
      <c r="F37" s="111" t="s">
        <v>259</v>
      </c>
      <c r="G37" s="111" t="s">
        <v>258</v>
      </c>
      <c r="H37" s="299" t="s">
        <v>315</v>
      </c>
      <c r="I37" s="97"/>
      <c r="J37" s="103"/>
    </row>
    <row r="38" spans="1:10" ht="22" customHeight="1" x14ac:dyDescent="0.35">
      <c r="A38" s="141"/>
      <c r="B38" s="113" t="s">
        <v>287</v>
      </c>
      <c r="C38" s="103"/>
      <c r="D38" s="103"/>
      <c r="E38" s="103"/>
      <c r="F38" s="103"/>
      <c r="G38" s="103"/>
      <c r="H38" s="184"/>
    </row>
    <row r="39" spans="1:10" ht="15" customHeight="1" x14ac:dyDescent="0.35">
      <c r="A39" s="141"/>
      <c r="B39" s="475"/>
      <c r="C39" s="475"/>
      <c r="D39" s="191"/>
      <c r="E39" s="191"/>
      <c r="F39" s="191"/>
      <c r="G39" s="194"/>
      <c r="H39" s="195"/>
      <c r="I39" s="97"/>
    </row>
    <row r="40" spans="1:10" x14ac:dyDescent="0.35">
      <c r="A40" s="141"/>
      <c r="B40" s="475"/>
      <c r="C40" s="475"/>
      <c r="D40" s="191"/>
      <c r="E40" s="191"/>
      <c r="F40" s="191"/>
      <c r="G40" s="194"/>
      <c r="H40" s="195"/>
      <c r="I40" s="97"/>
    </row>
    <row r="41" spans="1:10" x14ac:dyDescent="0.35">
      <c r="A41" s="141"/>
      <c r="B41" s="475"/>
      <c r="C41" s="475"/>
      <c r="D41" s="191"/>
      <c r="E41" s="191"/>
      <c r="F41" s="191"/>
      <c r="G41" s="194"/>
      <c r="H41" s="195"/>
      <c r="I41" s="97"/>
    </row>
    <row r="42" spans="1:10" x14ac:dyDescent="0.35">
      <c r="A42" s="141"/>
      <c r="B42" s="475"/>
      <c r="C42" s="475"/>
      <c r="D42" s="191"/>
      <c r="E42" s="191"/>
      <c r="F42" s="191"/>
      <c r="G42" s="194"/>
      <c r="H42" s="195"/>
      <c r="I42" s="97"/>
    </row>
    <row r="43" spans="1:10" x14ac:dyDescent="0.35">
      <c r="A43" s="141"/>
      <c r="B43" s="475"/>
      <c r="C43" s="475"/>
      <c r="D43" s="191"/>
      <c r="E43" s="191"/>
      <c r="F43" s="191"/>
      <c r="G43" s="194"/>
      <c r="H43" s="195"/>
      <c r="I43" s="97"/>
    </row>
    <row r="44" spans="1:10" x14ac:dyDescent="0.35">
      <c r="A44" s="141"/>
      <c r="B44" s="475"/>
      <c r="C44" s="475"/>
      <c r="D44" s="191"/>
      <c r="E44" s="191"/>
      <c r="F44" s="191"/>
      <c r="G44" s="194"/>
      <c r="H44" s="195"/>
      <c r="I44" s="97"/>
    </row>
    <row r="45" spans="1:10" x14ac:dyDescent="0.35">
      <c r="A45" s="141"/>
      <c r="B45" s="475"/>
      <c r="C45" s="475"/>
      <c r="D45" s="191"/>
      <c r="E45" s="191"/>
      <c r="F45" s="191"/>
      <c r="G45" s="194"/>
      <c r="H45" s="195"/>
      <c r="I45" s="97"/>
    </row>
    <row r="46" spans="1:10" x14ac:dyDescent="0.35">
      <c r="A46" s="141"/>
      <c r="B46" s="475"/>
      <c r="C46" s="475"/>
      <c r="D46" s="191"/>
      <c r="E46" s="191"/>
      <c r="F46" s="191"/>
      <c r="G46" s="194"/>
      <c r="H46" s="195"/>
      <c r="I46" s="97"/>
    </row>
    <row r="47" spans="1:10" x14ac:dyDescent="0.35">
      <c r="A47" s="141"/>
      <c r="B47" s="475"/>
      <c r="C47" s="475"/>
      <c r="D47" s="191"/>
      <c r="E47" s="191"/>
      <c r="F47" s="191"/>
      <c r="G47" s="194"/>
      <c r="H47" s="195"/>
      <c r="I47" s="97"/>
    </row>
    <row r="48" spans="1:10" x14ac:dyDescent="0.35">
      <c r="A48" s="141"/>
      <c r="B48" s="475"/>
      <c r="C48" s="475"/>
      <c r="D48" s="191"/>
      <c r="E48" s="191"/>
      <c r="F48" s="191"/>
      <c r="G48" s="194"/>
      <c r="H48" s="195"/>
      <c r="I48" s="97"/>
    </row>
    <row r="49" spans="1:9" x14ac:dyDescent="0.35">
      <c r="A49" s="141"/>
      <c r="B49" s="504" t="s">
        <v>153</v>
      </c>
      <c r="C49" s="504"/>
      <c r="D49" s="191"/>
      <c r="E49" s="191"/>
      <c r="F49" s="191"/>
      <c r="G49" s="194"/>
      <c r="H49" s="195"/>
      <c r="I49" s="97"/>
    </row>
    <row r="50" spans="1:9" x14ac:dyDescent="0.35">
      <c r="A50" s="141"/>
      <c r="B50" s="475"/>
      <c r="C50" s="475"/>
      <c r="D50" s="191"/>
      <c r="E50" s="191"/>
      <c r="F50" s="191"/>
      <c r="G50" s="194"/>
      <c r="H50" s="195"/>
      <c r="I50" s="97"/>
    </row>
    <row r="51" spans="1:9" ht="22" customHeight="1" x14ac:dyDescent="0.35">
      <c r="A51" s="141"/>
      <c r="B51" s="113" t="s">
        <v>288</v>
      </c>
      <c r="C51" s="151"/>
      <c r="D51" s="196"/>
      <c r="E51" s="196"/>
      <c r="F51" s="196"/>
      <c r="G51" s="197"/>
      <c r="H51" s="198"/>
    </row>
    <row r="52" spans="1:9" x14ac:dyDescent="0.35">
      <c r="A52" s="141"/>
      <c r="B52" s="475"/>
      <c r="C52" s="475"/>
      <c r="D52" s="191"/>
      <c r="E52" s="191"/>
      <c r="F52" s="191"/>
      <c r="G52" s="194"/>
      <c r="H52" s="195"/>
      <c r="I52" s="97"/>
    </row>
    <row r="53" spans="1:9" x14ac:dyDescent="0.35">
      <c r="A53" s="141"/>
      <c r="B53" s="475"/>
      <c r="C53" s="475"/>
      <c r="D53" s="191"/>
      <c r="E53" s="191"/>
      <c r="F53" s="191"/>
      <c r="G53" s="194"/>
      <c r="H53" s="195"/>
      <c r="I53" s="97"/>
    </row>
    <row r="54" spans="1:9" x14ac:dyDescent="0.35">
      <c r="A54" s="141"/>
      <c r="B54" s="475"/>
      <c r="C54" s="475"/>
      <c r="D54" s="191"/>
      <c r="E54" s="191"/>
      <c r="F54" s="191"/>
      <c r="G54" s="194"/>
      <c r="H54" s="195"/>
      <c r="I54" s="97"/>
    </row>
    <row r="55" spans="1:9" x14ac:dyDescent="0.35">
      <c r="A55" s="141"/>
      <c r="B55" s="475"/>
      <c r="C55" s="475"/>
      <c r="D55" s="191"/>
      <c r="E55" s="191"/>
      <c r="F55" s="191"/>
      <c r="G55" s="194"/>
      <c r="H55" s="195"/>
      <c r="I55" s="97"/>
    </row>
    <row r="56" spans="1:9" x14ac:dyDescent="0.35">
      <c r="A56" s="141"/>
      <c r="B56" s="475"/>
      <c r="C56" s="475"/>
      <c r="D56" s="191"/>
      <c r="E56" s="191"/>
      <c r="F56" s="191"/>
      <c r="G56" s="194"/>
      <c r="H56" s="195"/>
      <c r="I56" s="97"/>
    </row>
    <row r="57" spans="1:9" x14ac:dyDescent="0.35">
      <c r="A57" s="141"/>
      <c r="B57" s="475"/>
      <c r="C57" s="475"/>
      <c r="D57" s="191"/>
      <c r="E57" s="191"/>
      <c r="F57" s="191"/>
      <c r="G57" s="194"/>
      <c r="H57" s="195"/>
      <c r="I57" s="97"/>
    </row>
    <row r="58" spans="1:9" x14ac:dyDescent="0.35">
      <c r="A58" s="141"/>
      <c r="B58" s="475"/>
      <c r="C58" s="475"/>
      <c r="D58" s="191"/>
      <c r="E58" s="191"/>
      <c r="F58" s="191"/>
      <c r="G58" s="194"/>
      <c r="H58" s="195"/>
      <c r="I58" s="97"/>
    </row>
    <row r="59" spans="1:9" x14ac:dyDescent="0.35">
      <c r="A59" s="141"/>
      <c r="B59" s="475"/>
      <c r="C59" s="475"/>
      <c r="D59" s="191"/>
      <c r="E59" s="191"/>
      <c r="F59" s="191"/>
      <c r="G59" s="194"/>
      <c r="H59" s="195"/>
      <c r="I59" s="97"/>
    </row>
    <row r="60" spans="1:9" x14ac:dyDescent="0.35">
      <c r="A60" s="141"/>
      <c r="B60" s="475"/>
      <c r="C60" s="475"/>
      <c r="D60" s="191"/>
      <c r="E60" s="191"/>
      <c r="F60" s="191"/>
      <c r="G60" s="194"/>
      <c r="H60" s="195"/>
      <c r="I60" s="97"/>
    </row>
    <row r="61" spans="1:9" x14ac:dyDescent="0.35">
      <c r="A61" s="141"/>
      <c r="B61" s="475"/>
      <c r="C61" s="475"/>
      <c r="D61" s="191"/>
      <c r="E61" s="191"/>
      <c r="F61" s="191"/>
      <c r="G61" s="194"/>
      <c r="H61" s="195"/>
      <c r="I61" s="97"/>
    </row>
    <row r="62" spans="1:9" x14ac:dyDescent="0.35">
      <c r="A62" s="141"/>
      <c r="B62" s="504" t="s">
        <v>153</v>
      </c>
      <c r="C62" s="504"/>
      <c r="D62" s="191"/>
      <c r="E62" s="191"/>
      <c r="F62" s="191"/>
      <c r="G62" s="194"/>
      <c r="H62" s="195"/>
      <c r="I62" s="97"/>
    </row>
    <row r="63" spans="1:9" x14ac:dyDescent="0.35">
      <c r="A63" s="141"/>
      <c r="B63" s="475"/>
      <c r="C63" s="475"/>
      <c r="D63" s="191"/>
      <c r="E63" s="191"/>
      <c r="F63" s="191"/>
      <c r="G63" s="194"/>
      <c r="H63" s="195"/>
      <c r="I63" s="97"/>
    </row>
    <row r="64" spans="1:9" x14ac:dyDescent="0.35">
      <c r="A64" s="141"/>
      <c r="B64" s="199"/>
      <c r="C64" s="158"/>
      <c r="D64" s="201">
        <f>SUM(D39:D63)</f>
        <v>0</v>
      </c>
      <c r="E64" s="201">
        <f>SUM(E39:E63)</f>
        <v>0</v>
      </c>
      <c r="F64" s="201">
        <f>SUM(F39:F63)</f>
        <v>0</v>
      </c>
      <c r="G64" s="201">
        <f>SUM(G39:G63)</f>
        <v>0</v>
      </c>
      <c r="H64" s="300">
        <f>SUM(H39:H63)</f>
        <v>0</v>
      </c>
      <c r="I64" s="97"/>
    </row>
    <row r="65" spans="1:9" x14ac:dyDescent="0.35">
      <c r="A65" s="95" t="s">
        <v>131</v>
      </c>
      <c r="B65" s="100" t="s">
        <v>297</v>
      </c>
      <c r="C65" s="158"/>
      <c r="D65" s="203"/>
      <c r="E65" s="203"/>
      <c r="F65" s="203"/>
      <c r="G65" s="197"/>
      <c r="H65" s="198"/>
      <c r="I65" s="97"/>
    </row>
    <row r="66" spans="1:9" x14ac:dyDescent="0.35">
      <c r="A66" s="141"/>
      <c r="B66" s="97"/>
      <c r="C66" s="97" t="s">
        <v>283</v>
      </c>
      <c r="D66" s="201">
        <f>D64</f>
        <v>0</v>
      </c>
      <c r="E66" s="201">
        <f t="shared" ref="E66:H66" si="0">E64</f>
        <v>0</v>
      </c>
      <c r="F66" s="201">
        <f t="shared" si="0"/>
        <v>0</v>
      </c>
      <c r="G66" s="201">
        <f t="shared" si="0"/>
        <v>0</v>
      </c>
      <c r="H66" s="300">
        <f t="shared" si="0"/>
        <v>0</v>
      </c>
    </row>
    <row r="67" spans="1:9" x14ac:dyDescent="0.35">
      <c r="A67" s="141"/>
      <c r="B67" s="97"/>
      <c r="C67" s="97" t="s">
        <v>284</v>
      </c>
      <c r="D67" s="97"/>
      <c r="E67" s="120" t="e">
        <f>E64/D64</f>
        <v>#DIV/0!</v>
      </c>
      <c r="F67" s="120" t="e">
        <f>F64/D64</f>
        <v>#DIV/0!</v>
      </c>
      <c r="G67" s="120" t="e">
        <f>G64/D64</f>
        <v>#DIV/0!</v>
      </c>
      <c r="H67" s="207" t="e">
        <f>H64/D64</f>
        <v>#DIV/0!</v>
      </c>
    </row>
    <row r="68" spans="1:9" x14ac:dyDescent="0.35">
      <c r="A68" s="141"/>
      <c r="B68" s="97"/>
      <c r="C68" s="208" t="s">
        <v>298</v>
      </c>
      <c r="D68" s="97"/>
      <c r="E68" s="121" t="e">
        <f>IF(E67&gt;=(2/3),"Yes","No")</f>
        <v>#DIV/0!</v>
      </c>
      <c r="F68" s="121" t="e">
        <f>IF(F67&gt;=(2/3),"Yes","No")</f>
        <v>#DIV/0!</v>
      </c>
      <c r="G68" s="121" t="e">
        <f>IF(G67&gt;=(2/3),"Yes","No")</f>
        <v>#DIV/0!</v>
      </c>
      <c r="H68" s="209" t="e">
        <f>IF(H67&gt;=(2/3),"Yes","No")</f>
        <v>#DIV/0!</v>
      </c>
    </row>
    <row r="69" spans="1:9" x14ac:dyDescent="0.35">
      <c r="A69" s="141"/>
      <c r="B69" s="97"/>
      <c r="C69" s="97"/>
      <c r="D69" s="97"/>
      <c r="E69" s="212" t="e">
        <f>IF(E68="No", "Note A", "Note B")</f>
        <v>#DIV/0!</v>
      </c>
      <c r="F69" s="212" t="e">
        <f>IF(F68="No", "Note A", "Note B")</f>
        <v>#DIV/0!</v>
      </c>
      <c r="G69" s="212" t="e">
        <f>IF(G68="No", "Note A", "Note B")</f>
        <v>#DIV/0!</v>
      </c>
      <c r="H69" s="264" t="e">
        <f>IF(H68="No", "Note A", "Note B")</f>
        <v>#DIV/0!</v>
      </c>
    </row>
    <row r="70" spans="1:9" x14ac:dyDescent="0.35">
      <c r="A70" s="141"/>
      <c r="B70" s="97"/>
      <c r="C70" s="97"/>
      <c r="D70" s="97"/>
      <c r="E70" s="212"/>
      <c r="F70" s="212"/>
      <c r="G70" s="212"/>
      <c r="H70" s="264"/>
    </row>
    <row r="71" spans="1:9" ht="15" customHeight="1" x14ac:dyDescent="0.35">
      <c r="A71" s="141"/>
      <c r="B71" s="213" t="s">
        <v>291</v>
      </c>
      <c r="C71" s="199" t="s">
        <v>316</v>
      </c>
      <c r="D71" s="199"/>
      <c r="E71" s="199"/>
      <c r="F71" s="199"/>
      <c r="G71" s="199"/>
      <c r="H71" s="214"/>
    </row>
    <row r="72" spans="1:9" ht="15" customHeight="1" x14ac:dyDescent="0.35">
      <c r="A72" s="141"/>
      <c r="B72" s="213" t="s">
        <v>292</v>
      </c>
      <c r="C72" s="301" t="s">
        <v>353</v>
      </c>
      <c r="D72" s="301"/>
      <c r="E72" s="301"/>
      <c r="F72" s="301"/>
      <c r="G72" s="301"/>
      <c r="H72" s="302"/>
    </row>
    <row r="73" spans="1:9" x14ac:dyDescent="0.35">
      <c r="A73" s="141"/>
      <c r="B73" s="215"/>
      <c r="C73" s="301"/>
      <c r="D73" s="301"/>
      <c r="E73" s="301"/>
      <c r="F73" s="301"/>
      <c r="G73" s="301"/>
      <c r="H73" s="302"/>
    </row>
    <row r="74" spans="1:9" x14ac:dyDescent="0.35">
      <c r="A74" s="95" t="s">
        <v>132</v>
      </c>
      <c r="B74" s="100" t="s">
        <v>293</v>
      </c>
      <c r="C74" s="97"/>
      <c r="D74" s="97"/>
      <c r="E74" s="121"/>
      <c r="F74" s="121"/>
      <c r="G74" s="121"/>
      <c r="H74" s="209"/>
    </row>
    <row r="75" spans="1:9" x14ac:dyDescent="0.35">
      <c r="A75" s="141"/>
      <c r="B75" s="488" t="s">
        <v>367</v>
      </c>
      <c r="C75" s="488"/>
      <c r="D75" s="488"/>
      <c r="E75" s="488"/>
      <c r="F75" s="488"/>
      <c r="G75" s="488"/>
      <c r="H75" s="489"/>
    </row>
    <row r="76" spans="1:9" x14ac:dyDescent="0.35">
      <c r="A76" s="95"/>
      <c r="B76" s="488"/>
      <c r="C76" s="488"/>
      <c r="D76" s="488"/>
      <c r="E76" s="488"/>
      <c r="F76" s="488"/>
      <c r="G76" s="488"/>
      <c r="H76" s="489"/>
    </row>
    <row r="77" spans="1:9" x14ac:dyDescent="0.35">
      <c r="A77" s="95"/>
      <c r="B77" s="97"/>
      <c r="C77" s="97"/>
      <c r="D77" s="97"/>
      <c r="E77" s="121"/>
      <c r="F77" s="121"/>
      <c r="G77" s="121"/>
      <c r="H77" s="209"/>
    </row>
    <row r="78" spans="1:9" x14ac:dyDescent="0.35">
      <c r="A78" s="95"/>
      <c r="B78" s="488" t="s">
        <v>364</v>
      </c>
      <c r="C78" s="488"/>
      <c r="D78" s="488"/>
      <c r="E78" s="488"/>
      <c r="F78" s="488"/>
      <c r="G78" s="488"/>
      <c r="H78" s="489"/>
    </row>
    <row r="79" spans="1:9" x14ac:dyDescent="0.35">
      <c r="A79" s="95"/>
      <c r="B79" s="488"/>
      <c r="C79" s="488"/>
      <c r="D79" s="488"/>
      <c r="E79" s="488"/>
      <c r="F79" s="488"/>
      <c r="G79" s="488"/>
      <c r="H79" s="489"/>
    </row>
    <row r="80" spans="1:9" x14ac:dyDescent="0.35">
      <c r="A80" s="95"/>
      <c r="B80" s="488"/>
      <c r="C80" s="488"/>
      <c r="D80" s="488"/>
      <c r="E80" s="488"/>
      <c r="F80" s="488"/>
      <c r="G80" s="488"/>
      <c r="H80" s="489"/>
    </row>
    <row r="81" spans="1:8" x14ac:dyDescent="0.35">
      <c r="A81" s="95"/>
      <c r="B81" s="488"/>
      <c r="C81" s="488"/>
      <c r="D81" s="488"/>
      <c r="E81" s="488"/>
      <c r="F81" s="488"/>
      <c r="G81" s="488"/>
      <c r="H81" s="489"/>
    </row>
    <row r="82" spans="1:8" x14ac:dyDescent="0.35">
      <c r="A82" s="95"/>
      <c r="B82" s="97"/>
      <c r="C82" s="97"/>
      <c r="D82" s="97"/>
      <c r="E82" s="121"/>
      <c r="F82" s="121"/>
      <c r="G82" s="121"/>
      <c r="H82" s="209"/>
    </row>
    <row r="83" spans="1:8" x14ac:dyDescent="0.35">
      <c r="A83" s="95"/>
      <c r="B83" s="100" t="s">
        <v>413</v>
      </c>
      <c r="C83" s="97"/>
      <c r="D83" s="476"/>
      <c r="E83" s="476"/>
      <c r="F83" s="476"/>
      <c r="G83" s="476"/>
      <c r="H83" s="477"/>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96"/>
      <c r="H89" s="497"/>
    </row>
    <row r="90" spans="1:8" x14ac:dyDescent="0.35">
      <c r="A90" s="95"/>
      <c r="B90" s="97"/>
      <c r="C90" s="97"/>
      <c r="D90" s="222"/>
      <c r="E90" s="191"/>
      <c r="F90" s="120" t="e">
        <f>E90/E95</f>
        <v>#DIV/0!</v>
      </c>
      <c r="G90" s="496"/>
      <c r="H90" s="497"/>
    </row>
    <row r="91" spans="1:8" x14ac:dyDescent="0.35">
      <c r="A91" s="95"/>
      <c r="B91" s="97"/>
      <c r="C91" s="97"/>
      <c r="D91" s="222"/>
      <c r="E91" s="191"/>
      <c r="F91" s="120" t="e">
        <f>E91/E95</f>
        <v>#DIV/0!</v>
      </c>
      <c r="G91" s="496"/>
      <c r="H91" s="497"/>
    </row>
    <row r="92" spans="1:8" x14ac:dyDescent="0.35">
      <c r="A92" s="95"/>
      <c r="B92" s="97"/>
      <c r="C92" s="97"/>
      <c r="D92" s="222"/>
      <c r="E92" s="191"/>
      <c r="F92" s="120" t="e">
        <f>E92/E95</f>
        <v>#DIV/0!</v>
      </c>
      <c r="G92" s="496"/>
      <c r="H92" s="497"/>
    </row>
    <row r="93" spans="1:8" x14ac:dyDescent="0.35">
      <c r="A93" s="95"/>
      <c r="B93" s="97"/>
      <c r="C93" s="97"/>
      <c r="D93" s="222"/>
      <c r="E93" s="191"/>
      <c r="F93" s="120" t="e">
        <f>E93/E95</f>
        <v>#DIV/0!</v>
      </c>
      <c r="G93" s="496"/>
      <c r="H93" s="497"/>
    </row>
    <row r="94" spans="1:8" x14ac:dyDescent="0.35">
      <c r="A94" s="95"/>
      <c r="B94" s="97"/>
      <c r="C94" s="97"/>
      <c r="D94" s="223"/>
      <c r="E94" s="224"/>
      <c r="F94" s="120" t="e">
        <f>E94/E95</f>
        <v>#DIV/0!</v>
      </c>
      <c r="G94" s="498"/>
      <c r="H94" s="499"/>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96"/>
      <c r="H98" s="497"/>
    </row>
    <row r="99" spans="1:8" x14ac:dyDescent="0.35">
      <c r="A99" s="95"/>
      <c r="B99" s="97"/>
      <c r="C99" s="97"/>
      <c r="D99" s="222"/>
      <c r="E99" s="191"/>
      <c r="F99" s="120" t="e">
        <f>E99/E104</f>
        <v>#DIV/0!</v>
      </c>
      <c r="G99" s="496"/>
      <c r="H99" s="497"/>
    </row>
    <row r="100" spans="1:8" x14ac:dyDescent="0.35">
      <c r="A100" s="95"/>
      <c r="B100" s="97"/>
      <c r="C100" s="97"/>
      <c r="D100" s="222"/>
      <c r="E100" s="191"/>
      <c r="F100" s="120" t="e">
        <f>E100/E104</f>
        <v>#DIV/0!</v>
      </c>
      <c r="G100" s="496"/>
      <c r="H100" s="497"/>
    </row>
    <row r="101" spans="1:8" x14ac:dyDescent="0.35">
      <c r="A101" s="95"/>
      <c r="B101" s="97"/>
      <c r="C101" s="97"/>
      <c r="D101" s="222"/>
      <c r="E101" s="191"/>
      <c r="F101" s="120" t="e">
        <f>E101/E104</f>
        <v>#DIV/0!</v>
      </c>
      <c r="G101" s="496"/>
      <c r="H101" s="497"/>
    </row>
    <row r="102" spans="1:8" x14ac:dyDescent="0.35">
      <c r="A102" s="95"/>
      <c r="B102" s="97"/>
      <c r="C102" s="97"/>
      <c r="D102" s="222"/>
      <c r="E102" s="191"/>
      <c r="F102" s="120" t="e">
        <f>E102/E104</f>
        <v>#DIV/0!</v>
      </c>
      <c r="G102" s="496"/>
      <c r="H102" s="497"/>
    </row>
    <row r="103" spans="1:8" x14ac:dyDescent="0.35">
      <c r="A103" s="95"/>
      <c r="B103" s="97"/>
      <c r="C103" s="97"/>
      <c r="D103" s="223"/>
      <c r="E103" s="224"/>
      <c r="F103" s="120" t="e">
        <f>E103/E104</f>
        <v>#DIV/0!</v>
      </c>
      <c r="G103" s="498"/>
      <c r="H103" s="499"/>
    </row>
    <row r="104" spans="1:8" x14ac:dyDescent="0.35">
      <c r="A104" s="95"/>
      <c r="B104" s="97"/>
      <c r="C104" s="97"/>
      <c r="D104" s="225" t="s">
        <v>323</v>
      </c>
      <c r="E104" s="226">
        <f>SUM(E98:E103)</f>
        <v>0</v>
      </c>
      <c r="F104" s="121"/>
      <c r="G104" s="227" t="s">
        <v>305</v>
      </c>
      <c r="H104" s="229"/>
    </row>
    <row r="105" spans="1:8" x14ac:dyDescent="0.35">
      <c r="A105" s="95"/>
      <c r="B105" s="97"/>
      <c r="C105" s="97"/>
      <c r="D105" s="225"/>
      <c r="E105" s="305"/>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96"/>
      <c r="H107" s="497"/>
    </row>
    <row r="108" spans="1:8" x14ac:dyDescent="0.35">
      <c r="A108" s="141"/>
      <c r="B108" s="97"/>
      <c r="C108" s="97"/>
      <c r="D108" s="222"/>
      <c r="E108" s="191"/>
      <c r="F108" s="120" t="e">
        <f>E108/E113</f>
        <v>#DIV/0!</v>
      </c>
      <c r="G108" s="496"/>
      <c r="H108" s="497"/>
    </row>
    <row r="109" spans="1:8" x14ac:dyDescent="0.35">
      <c r="A109" s="141"/>
      <c r="B109" s="97"/>
      <c r="C109" s="97"/>
      <c r="D109" s="222"/>
      <c r="E109" s="191"/>
      <c r="F109" s="120" t="e">
        <f>E109/E113</f>
        <v>#DIV/0!</v>
      </c>
      <c r="G109" s="496"/>
      <c r="H109" s="497"/>
    </row>
    <row r="110" spans="1:8" x14ac:dyDescent="0.35">
      <c r="A110" s="141"/>
      <c r="B110" s="97"/>
      <c r="C110" s="97"/>
      <c r="D110" s="222"/>
      <c r="E110" s="191"/>
      <c r="F110" s="120" t="e">
        <f>E110/E113</f>
        <v>#DIV/0!</v>
      </c>
      <c r="G110" s="496"/>
      <c r="H110" s="497"/>
    </row>
    <row r="111" spans="1:8" x14ac:dyDescent="0.35">
      <c r="A111" s="141"/>
      <c r="B111" s="97"/>
      <c r="C111" s="97"/>
      <c r="D111" s="222"/>
      <c r="E111" s="191"/>
      <c r="F111" s="120" t="e">
        <f>E111/E113</f>
        <v>#DIV/0!</v>
      </c>
      <c r="G111" s="496"/>
      <c r="H111" s="497"/>
    </row>
    <row r="112" spans="1:8" x14ac:dyDescent="0.35">
      <c r="A112" s="141"/>
      <c r="B112" s="97"/>
      <c r="C112" s="97"/>
      <c r="D112" s="223"/>
      <c r="E112" s="224"/>
      <c r="F112" s="120" t="e">
        <f>E112/E113</f>
        <v>#DIV/0!</v>
      </c>
      <c r="G112" s="498"/>
      <c r="H112" s="499"/>
    </row>
    <row r="113" spans="1:9" x14ac:dyDescent="0.35">
      <c r="A113" s="141"/>
      <c r="B113" s="97"/>
      <c r="C113" s="97"/>
      <c r="D113" s="225" t="s">
        <v>324</v>
      </c>
      <c r="E113" s="226">
        <f>SUM(E107:E112)</f>
        <v>0</v>
      </c>
      <c r="F113" s="121"/>
      <c r="G113" s="227" t="s">
        <v>305</v>
      </c>
      <c r="H113" s="229"/>
    </row>
    <row r="114" spans="1:9" x14ac:dyDescent="0.35">
      <c r="A114" s="141"/>
      <c r="B114" s="97"/>
      <c r="C114" s="97"/>
      <c r="D114" s="97"/>
      <c r="E114" s="121"/>
      <c r="F114" s="121"/>
      <c r="G114" s="121"/>
      <c r="H114" s="209"/>
    </row>
    <row r="115" spans="1:9" x14ac:dyDescent="0.35">
      <c r="A115" s="141"/>
      <c r="B115" s="97" t="s">
        <v>321</v>
      </c>
      <c r="C115" s="97"/>
      <c r="D115" s="97"/>
      <c r="E115" s="121"/>
      <c r="F115" s="121"/>
      <c r="G115" s="121"/>
      <c r="H115" s="209"/>
    </row>
    <row r="116" spans="1:9" x14ac:dyDescent="0.35">
      <c r="A116" s="141"/>
      <c r="B116" s="97"/>
      <c r="C116" s="221" t="e">
        <f>IF(H68="Yes", "Complete Analysis", "N/A - Do Not Complete")</f>
        <v>#DIV/0!</v>
      </c>
      <c r="D116" s="222"/>
      <c r="E116" s="191"/>
      <c r="F116" s="120" t="e">
        <f>E116/E122</f>
        <v>#DIV/0!</v>
      </c>
      <c r="G116" s="496"/>
      <c r="H116" s="497"/>
    </row>
    <row r="117" spans="1:9" x14ac:dyDescent="0.35">
      <c r="A117" s="141"/>
      <c r="B117" s="97"/>
      <c r="C117" s="221"/>
      <c r="D117" s="222"/>
      <c r="E117" s="191"/>
      <c r="F117" s="120" t="e">
        <f>E117/E122</f>
        <v>#DIV/0!</v>
      </c>
      <c r="G117" s="496"/>
      <c r="H117" s="497"/>
    </row>
    <row r="118" spans="1:9" x14ac:dyDescent="0.35">
      <c r="A118" s="141"/>
      <c r="B118" s="97"/>
      <c r="C118" s="221"/>
      <c r="D118" s="222"/>
      <c r="E118" s="191"/>
      <c r="F118" s="120" t="e">
        <f>E118/E122</f>
        <v>#DIV/0!</v>
      </c>
      <c r="G118" s="496"/>
      <c r="H118" s="497"/>
    </row>
    <row r="119" spans="1:9" x14ac:dyDescent="0.35">
      <c r="A119" s="141"/>
      <c r="B119" s="97"/>
      <c r="C119" s="221"/>
      <c r="D119" s="222"/>
      <c r="E119" s="191"/>
      <c r="F119" s="120" t="e">
        <f>E119/E122</f>
        <v>#DIV/0!</v>
      </c>
      <c r="G119" s="496"/>
      <c r="H119" s="497"/>
    </row>
    <row r="120" spans="1:9" x14ac:dyDescent="0.35">
      <c r="A120" s="141"/>
      <c r="B120" s="97"/>
      <c r="C120" s="221"/>
      <c r="D120" s="222"/>
      <c r="E120" s="191"/>
      <c r="F120" s="120" t="e">
        <f>E120/E122</f>
        <v>#DIV/0!</v>
      </c>
      <c r="G120" s="496"/>
      <c r="H120" s="497"/>
    </row>
    <row r="121" spans="1:9" x14ac:dyDescent="0.35">
      <c r="A121" s="141"/>
      <c r="B121" s="97"/>
      <c r="C121" s="221"/>
      <c r="D121" s="223"/>
      <c r="E121" s="224"/>
      <c r="F121" s="120" t="e">
        <f>E121/E122</f>
        <v>#DIV/0!</v>
      </c>
      <c r="G121" s="498"/>
      <c r="H121" s="499"/>
    </row>
    <row r="122" spans="1:9" x14ac:dyDescent="0.35">
      <c r="A122" s="141"/>
      <c r="B122" s="97"/>
      <c r="C122" s="221"/>
      <c r="D122" s="225" t="s">
        <v>325</v>
      </c>
      <c r="E122" s="226">
        <f>SUM(E116:E121)</f>
        <v>0</v>
      </c>
      <c r="F122" s="120"/>
      <c r="G122" s="227" t="s">
        <v>305</v>
      </c>
      <c r="H122" s="229"/>
    </row>
    <row r="123" spans="1:9" ht="15" thickBot="1" x14ac:dyDescent="0.4">
      <c r="A123" s="159"/>
      <c r="B123" s="125"/>
      <c r="C123" s="239"/>
      <c r="D123" s="240"/>
      <c r="E123" s="240"/>
      <c r="F123" s="241"/>
      <c r="G123" s="126"/>
      <c r="H123" s="242"/>
    </row>
    <row r="124" spans="1:9" ht="15" thickBot="1" x14ac:dyDescent="0.4">
      <c r="A124" s="97"/>
      <c r="B124" s="97"/>
      <c r="C124" s="221"/>
      <c r="D124" s="97"/>
      <c r="E124" s="196"/>
      <c r="F124" s="121"/>
      <c r="G124" s="121"/>
      <c r="H124" s="121"/>
      <c r="I124" s="97"/>
    </row>
    <row r="125" spans="1:9" ht="16" thickBot="1" x14ac:dyDescent="0.4">
      <c r="A125" s="462" t="s">
        <v>399</v>
      </c>
      <c r="B125" s="463"/>
      <c r="C125" s="463"/>
      <c r="D125" s="463"/>
      <c r="E125" s="463"/>
      <c r="F125" s="463"/>
      <c r="G125" s="463"/>
      <c r="H125" s="464"/>
    </row>
    <row r="126" spans="1:9" ht="15" customHeight="1" x14ac:dyDescent="0.35">
      <c r="A126" s="95" t="s">
        <v>134</v>
      </c>
      <c r="B126" s="307" t="s">
        <v>369</v>
      </c>
      <c r="C126" s="307"/>
      <c r="D126" s="307"/>
      <c r="E126" s="307"/>
      <c r="F126" s="307"/>
      <c r="G126" s="307"/>
      <c r="H126" s="308"/>
    </row>
    <row r="127" spans="1:9" x14ac:dyDescent="0.35">
      <c r="A127" s="141"/>
      <c r="B127" s="97"/>
      <c r="C127" s="97"/>
      <c r="D127" s="97"/>
      <c r="E127" s="97"/>
      <c r="F127" s="97"/>
      <c r="G127" s="97"/>
      <c r="H127" s="98"/>
    </row>
    <row r="128" spans="1:9" x14ac:dyDescent="0.35">
      <c r="A128" s="95"/>
      <c r="B128" s="100" t="s">
        <v>413</v>
      </c>
      <c r="C128" s="97"/>
      <c r="D128" s="476"/>
      <c r="E128" s="476"/>
      <c r="F128" s="476"/>
      <c r="G128" s="476"/>
      <c r="H128" s="477"/>
    </row>
    <row r="129" spans="1:9" x14ac:dyDescent="0.35">
      <c r="A129" s="95"/>
      <c r="B129" s="97"/>
      <c r="C129" s="182"/>
      <c r="D129" s="182"/>
      <c r="E129" s="182"/>
      <c r="F129" s="182"/>
      <c r="G129" s="182"/>
      <c r="H129" s="183"/>
    </row>
    <row r="130" spans="1:9" x14ac:dyDescent="0.35">
      <c r="A130" s="141"/>
      <c r="B130" s="97"/>
      <c r="C130" s="97"/>
      <c r="D130" s="97"/>
      <c r="E130" s="514" t="s">
        <v>290</v>
      </c>
      <c r="F130" s="515"/>
      <c r="G130" s="515"/>
      <c r="H130" s="516"/>
    </row>
    <row r="131" spans="1:9" x14ac:dyDescent="0.35">
      <c r="A131" s="141"/>
      <c r="B131" s="97"/>
      <c r="C131" s="97"/>
      <c r="D131" s="97"/>
      <c r="E131" s="103" t="s">
        <v>138</v>
      </c>
      <c r="F131" s="103" t="s">
        <v>138</v>
      </c>
      <c r="G131" s="103" t="s">
        <v>138</v>
      </c>
      <c r="H131" s="184" t="s">
        <v>138</v>
      </c>
    </row>
    <row r="132" spans="1:9" x14ac:dyDescent="0.35">
      <c r="A132" s="141"/>
      <c r="B132" s="97"/>
      <c r="C132" s="97"/>
      <c r="D132" s="97"/>
      <c r="E132" s="104" t="s">
        <v>257</v>
      </c>
      <c r="F132" s="104" t="s">
        <v>312</v>
      </c>
      <c r="G132" s="104" t="s">
        <v>313</v>
      </c>
      <c r="H132" s="105" t="s">
        <v>314</v>
      </c>
    </row>
    <row r="133" spans="1:9" x14ac:dyDescent="0.35">
      <c r="A133" s="141"/>
      <c r="B133" s="106" t="s">
        <v>194</v>
      </c>
      <c r="C133" s="107"/>
      <c r="D133" s="108"/>
      <c r="E133" s="111" t="s">
        <v>195</v>
      </c>
      <c r="F133" s="111" t="s">
        <v>259</v>
      </c>
      <c r="G133" s="111" t="s">
        <v>258</v>
      </c>
      <c r="H133" s="299" t="s">
        <v>315</v>
      </c>
    </row>
    <row r="134" spans="1:9" ht="22" customHeight="1" x14ac:dyDescent="0.35">
      <c r="A134" s="141"/>
      <c r="B134" s="113" t="s">
        <v>287</v>
      </c>
      <c r="C134" s="103"/>
      <c r="D134" s="103"/>
      <c r="E134" s="103"/>
      <c r="F134" s="103"/>
      <c r="G134" s="103"/>
      <c r="H134" s="184"/>
    </row>
    <row r="135" spans="1:9" ht="15" customHeight="1" x14ac:dyDescent="0.35">
      <c r="A135" s="141"/>
      <c r="B135" s="517"/>
      <c r="C135" s="517"/>
      <c r="D135" s="517"/>
      <c r="E135" s="222"/>
      <c r="F135" s="222"/>
      <c r="G135" s="309"/>
      <c r="H135" s="310"/>
      <c r="I135" s="97"/>
    </row>
    <row r="136" spans="1:9" x14ac:dyDescent="0.35">
      <c r="A136" s="141"/>
      <c r="B136" s="502"/>
      <c r="C136" s="506"/>
      <c r="D136" s="503"/>
      <c r="E136" s="222"/>
      <c r="F136" s="222"/>
      <c r="G136" s="309"/>
      <c r="H136" s="310"/>
      <c r="I136" s="97"/>
    </row>
    <row r="137" spans="1:9" x14ac:dyDescent="0.35">
      <c r="A137" s="141"/>
      <c r="B137" s="502"/>
      <c r="C137" s="506"/>
      <c r="D137" s="503"/>
      <c r="E137" s="222"/>
      <c r="F137" s="222"/>
      <c r="G137" s="309"/>
      <c r="H137" s="310"/>
      <c r="I137" s="97"/>
    </row>
    <row r="138" spans="1:9" x14ac:dyDescent="0.35">
      <c r="A138" s="141"/>
      <c r="B138" s="502"/>
      <c r="C138" s="506"/>
      <c r="D138" s="503"/>
      <c r="E138" s="222"/>
      <c r="F138" s="222"/>
      <c r="G138" s="309"/>
      <c r="H138" s="310"/>
      <c r="I138" s="97"/>
    </row>
    <row r="139" spans="1:9" x14ac:dyDescent="0.35">
      <c r="A139" s="141"/>
      <c r="B139" s="502"/>
      <c r="C139" s="506"/>
      <c r="D139" s="503"/>
      <c r="E139" s="222"/>
      <c r="F139" s="222"/>
      <c r="G139" s="309"/>
      <c r="H139" s="310"/>
      <c r="I139" s="97"/>
    </row>
    <row r="140" spans="1:9" x14ac:dyDescent="0.35">
      <c r="A140" s="141"/>
      <c r="B140" s="502"/>
      <c r="C140" s="506"/>
      <c r="D140" s="503"/>
      <c r="E140" s="222"/>
      <c r="F140" s="222"/>
      <c r="G140" s="309"/>
      <c r="H140" s="310"/>
      <c r="I140" s="97"/>
    </row>
    <row r="141" spans="1:9" x14ac:dyDescent="0.35">
      <c r="A141" s="141"/>
      <c r="B141" s="502"/>
      <c r="C141" s="506"/>
      <c r="D141" s="503"/>
      <c r="E141" s="222"/>
      <c r="F141" s="222"/>
      <c r="G141" s="309"/>
      <c r="H141" s="310"/>
      <c r="I141" s="97"/>
    </row>
    <row r="142" spans="1:9" x14ac:dyDescent="0.35">
      <c r="A142" s="141"/>
      <c r="B142" s="502"/>
      <c r="C142" s="506"/>
      <c r="D142" s="503"/>
      <c r="E142" s="222"/>
      <c r="F142" s="222"/>
      <c r="G142" s="309"/>
      <c r="H142" s="310"/>
      <c r="I142" s="97"/>
    </row>
    <row r="143" spans="1:9" x14ac:dyDescent="0.35">
      <c r="A143" s="141"/>
      <c r="B143" s="502"/>
      <c r="C143" s="506"/>
      <c r="D143" s="503"/>
      <c r="E143" s="222"/>
      <c r="F143" s="222"/>
      <c r="G143" s="309"/>
      <c r="H143" s="310"/>
      <c r="I143" s="97"/>
    </row>
    <row r="144" spans="1:9" x14ac:dyDescent="0.35">
      <c r="A144" s="141"/>
      <c r="B144" s="502"/>
      <c r="C144" s="506"/>
      <c r="D144" s="503"/>
      <c r="E144" s="222"/>
      <c r="F144" s="222"/>
      <c r="G144" s="309"/>
      <c r="H144" s="310"/>
      <c r="I144" s="97"/>
    </row>
    <row r="145" spans="1:9" x14ac:dyDescent="0.35">
      <c r="A145" s="141"/>
      <c r="B145" s="478" t="s">
        <v>153</v>
      </c>
      <c r="C145" s="479"/>
      <c r="D145" s="480"/>
      <c r="E145" s="222"/>
      <c r="F145" s="222"/>
      <c r="G145" s="309"/>
      <c r="H145" s="310"/>
      <c r="I145" s="97"/>
    </row>
    <row r="146" spans="1:9" x14ac:dyDescent="0.35">
      <c r="A146" s="141"/>
      <c r="B146" s="502"/>
      <c r="C146" s="506"/>
      <c r="D146" s="503"/>
      <c r="E146" s="222"/>
      <c r="F146" s="222"/>
      <c r="G146" s="309"/>
      <c r="H146" s="310"/>
      <c r="I146" s="97"/>
    </row>
    <row r="147" spans="1:9" ht="22" customHeight="1" x14ac:dyDescent="0.35">
      <c r="A147" s="141"/>
      <c r="B147" s="113" t="s">
        <v>288</v>
      </c>
      <c r="C147" s="151"/>
      <c r="D147" s="196"/>
      <c r="E147" s="196"/>
      <c r="F147" s="196"/>
      <c r="G147" s="197"/>
      <c r="H147" s="198"/>
    </row>
    <row r="148" spans="1:9" ht="15" customHeight="1" x14ac:dyDescent="0.35">
      <c r="A148" s="141"/>
      <c r="B148" s="502"/>
      <c r="C148" s="506"/>
      <c r="D148" s="503"/>
      <c r="E148" s="222"/>
      <c r="F148" s="222"/>
      <c r="G148" s="309"/>
      <c r="H148" s="310"/>
      <c r="I148" s="97"/>
    </row>
    <row r="149" spans="1:9" x14ac:dyDescent="0.35">
      <c r="A149" s="141"/>
      <c r="B149" s="502"/>
      <c r="C149" s="506"/>
      <c r="D149" s="503"/>
      <c r="E149" s="222"/>
      <c r="F149" s="222"/>
      <c r="G149" s="309"/>
      <c r="H149" s="310"/>
      <c r="I149" s="97"/>
    </row>
    <row r="150" spans="1:9" x14ac:dyDescent="0.35">
      <c r="A150" s="141"/>
      <c r="B150" s="502"/>
      <c r="C150" s="506"/>
      <c r="D150" s="503"/>
      <c r="E150" s="222"/>
      <c r="F150" s="222"/>
      <c r="G150" s="309"/>
      <c r="H150" s="310"/>
      <c r="I150" s="97"/>
    </row>
    <row r="151" spans="1:9" x14ac:dyDescent="0.35">
      <c r="A151" s="141"/>
      <c r="B151" s="502"/>
      <c r="C151" s="506"/>
      <c r="D151" s="503"/>
      <c r="E151" s="222"/>
      <c r="F151" s="222"/>
      <c r="G151" s="309"/>
      <c r="H151" s="310"/>
      <c r="I151" s="97"/>
    </row>
    <row r="152" spans="1:9" x14ac:dyDescent="0.35">
      <c r="A152" s="141"/>
      <c r="B152" s="502"/>
      <c r="C152" s="506"/>
      <c r="D152" s="503"/>
      <c r="E152" s="222"/>
      <c r="F152" s="222"/>
      <c r="G152" s="309"/>
      <c r="H152" s="310"/>
      <c r="I152" s="97"/>
    </row>
    <row r="153" spans="1:9" x14ac:dyDescent="0.35">
      <c r="A153" s="141"/>
      <c r="B153" s="502"/>
      <c r="C153" s="506"/>
      <c r="D153" s="503"/>
      <c r="E153" s="222"/>
      <c r="F153" s="222"/>
      <c r="G153" s="309"/>
      <c r="H153" s="310"/>
      <c r="I153" s="97"/>
    </row>
    <row r="154" spans="1:9" x14ac:dyDescent="0.35">
      <c r="A154" s="141"/>
      <c r="B154" s="502"/>
      <c r="C154" s="506"/>
      <c r="D154" s="503"/>
      <c r="E154" s="222"/>
      <c r="F154" s="222"/>
      <c r="G154" s="309"/>
      <c r="H154" s="310"/>
      <c r="I154" s="97"/>
    </row>
    <row r="155" spans="1:9" x14ac:dyDescent="0.35">
      <c r="A155" s="141"/>
      <c r="B155" s="502"/>
      <c r="C155" s="506"/>
      <c r="D155" s="503"/>
      <c r="E155" s="222"/>
      <c r="F155" s="222"/>
      <c r="G155" s="309"/>
      <c r="H155" s="310"/>
      <c r="I155" s="97"/>
    </row>
    <row r="156" spans="1:9" x14ac:dyDescent="0.35">
      <c r="A156" s="141"/>
      <c r="B156" s="502"/>
      <c r="C156" s="506"/>
      <c r="D156" s="503"/>
      <c r="E156" s="222"/>
      <c r="F156" s="222"/>
      <c r="G156" s="309"/>
      <c r="H156" s="310"/>
      <c r="I156" s="97"/>
    </row>
    <row r="157" spans="1:9" x14ac:dyDescent="0.35">
      <c r="A157" s="141"/>
      <c r="B157" s="502"/>
      <c r="C157" s="506"/>
      <c r="D157" s="503"/>
      <c r="E157" s="222"/>
      <c r="F157" s="222"/>
      <c r="G157" s="309"/>
      <c r="H157" s="310"/>
      <c r="I157" s="97"/>
    </row>
    <row r="158" spans="1:9" x14ac:dyDescent="0.35">
      <c r="A158" s="141"/>
      <c r="B158" s="478" t="s">
        <v>153</v>
      </c>
      <c r="C158" s="479"/>
      <c r="D158" s="480"/>
      <c r="E158" s="222"/>
      <c r="F158" s="222"/>
      <c r="G158" s="309"/>
      <c r="H158" s="310"/>
      <c r="I158" s="97"/>
    </row>
    <row r="159" spans="1:9" x14ac:dyDescent="0.35">
      <c r="A159" s="141"/>
      <c r="B159" s="502"/>
      <c r="C159" s="506"/>
      <c r="D159" s="503"/>
      <c r="E159" s="222"/>
      <c r="F159" s="222"/>
      <c r="G159" s="309"/>
      <c r="H159" s="310"/>
      <c r="I159" s="97"/>
    </row>
    <row r="160" spans="1:9" x14ac:dyDescent="0.35">
      <c r="A160" s="141"/>
      <c r="B160" s="199"/>
      <c r="C160" s="158"/>
      <c r="D160" s="311"/>
      <c r="E160" s="311"/>
      <c r="F160" s="311"/>
      <c r="G160" s="311"/>
      <c r="H160" s="312"/>
      <c r="I160" s="97"/>
    </row>
    <row r="161" spans="1:8" x14ac:dyDescent="0.35">
      <c r="A161" s="95" t="s">
        <v>135</v>
      </c>
      <c r="B161" s="156" t="s">
        <v>336</v>
      </c>
      <c r="C161" s="157"/>
      <c r="D161" s="157"/>
      <c r="E161" s="158"/>
      <c r="F161" s="158"/>
      <c r="G161" s="158"/>
      <c r="H161" s="248"/>
    </row>
    <row r="162" spans="1:8" x14ac:dyDescent="0.35">
      <c r="A162" s="141"/>
      <c r="B162" s="473"/>
      <c r="C162" s="473"/>
      <c r="D162" s="473"/>
      <c r="E162" s="473"/>
      <c r="F162" s="473"/>
      <c r="G162" s="473"/>
      <c r="H162" s="474"/>
    </row>
    <row r="163" spans="1:8" x14ac:dyDescent="0.35">
      <c r="A163" s="141"/>
      <c r="B163" s="473"/>
      <c r="C163" s="473"/>
      <c r="D163" s="473"/>
      <c r="E163" s="473"/>
      <c r="F163" s="473"/>
      <c r="G163" s="473"/>
      <c r="H163" s="474"/>
    </row>
    <row r="164" spans="1:8" ht="15" thickBot="1" x14ac:dyDescent="0.4">
      <c r="A164" s="159"/>
      <c r="B164" s="250"/>
      <c r="C164" s="251"/>
      <c r="D164" s="251"/>
      <c r="E164" s="251"/>
      <c r="F164" s="251"/>
      <c r="G164" s="251"/>
      <c r="H164" s="313"/>
    </row>
    <row r="165" spans="1:8" x14ac:dyDescent="0.35">
      <c r="A165" s="97"/>
      <c r="B165" s="188"/>
      <c r="C165" s="158"/>
      <c r="D165" s="158"/>
      <c r="E165" s="158"/>
      <c r="F165" s="158"/>
      <c r="G165" s="158"/>
      <c r="H165" s="158"/>
    </row>
  </sheetData>
  <sheetProtection algorithmName="SHA-512" hashValue="+Jhh01+3Kmy/ngBFwy/EiuSfC/7bTAu8wKO8sa2sQvqKY8x+juk+yhJdzfSYLvdl17qS9TbaxAtmoBHfOys2wQ==" saltValue="XGUxTgimz/oNmJGKczdyqA=="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E39:E50 E52:E64 E66:E69 B88:H95 E135:E146 E148:E159">
    <cfRule type="expression" dxfId="80" priority="5">
      <formula>$F$11="no"</formula>
    </cfRule>
  </conditionalFormatting>
  <conditionalFormatting sqref="F39:F50 F52:F64 F66:F69 B97:H104 F135:F146 F148:F159">
    <cfRule type="expression" dxfId="79" priority="4">
      <formula>$F$13="no"</formula>
    </cfRule>
  </conditionalFormatting>
  <conditionalFormatting sqref="G39:G50 G52:G64 G66:G69 B106:H113 G135:G146 G148:G159">
    <cfRule type="expression" dxfId="78" priority="3">
      <formula>$F$15="no"</formula>
    </cfRule>
  </conditionalFormatting>
  <conditionalFormatting sqref="H39:H50 H52:H64 H66:H69 B115:H122 H135:H146 H148:H159">
    <cfRule type="expression" dxfId="77" priority="2">
      <formula>$F$17="no"</formula>
    </cfRule>
  </conditionalFormatting>
  <conditionalFormatting sqref="A27:H164">
    <cfRule type="expression" dxfId="76" priority="1">
      <formula>AND($F$11="no",$F$13="no",$F$15="no",$F$17="no")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F13 F11 F17 F15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A1:H165"/>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6.1796875" style="64" customWidth="1"/>
    <col min="4" max="4" width="14.81640625" style="64" customWidth="1"/>
    <col min="5" max="8" width="19.1796875" style="64" customWidth="1"/>
    <col min="9"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361</v>
      </c>
    </row>
    <row r="5" spans="1:8" x14ac:dyDescent="0.35">
      <c r="A5" s="70" t="s">
        <v>0</v>
      </c>
      <c r="C5" s="71" t="str">
        <f>'Cover and Instructions'!$D$4</f>
        <v>Peach State Health Plan</v>
      </c>
      <c r="D5" s="71"/>
      <c r="E5" s="71"/>
      <c r="F5" s="71"/>
      <c r="G5" s="71"/>
      <c r="H5" s="71"/>
    </row>
    <row r="6" spans="1:8" x14ac:dyDescent="0.35">
      <c r="A6" s="70" t="s">
        <v>515</v>
      </c>
      <c r="C6" s="71" t="str">
        <f>'Cover and Instructions'!D5</f>
        <v>Title XIX Adults</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417</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418</v>
      </c>
      <c r="C13" s="80"/>
      <c r="D13" s="80"/>
      <c r="E13" s="80"/>
      <c r="F13" s="168"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419</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401</v>
      </c>
      <c r="C17" s="80"/>
      <c r="D17" s="80"/>
      <c r="E17" s="80"/>
      <c r="F17" s="85" t="s">
        <v>372</v>
      </c>
      <c r="G17" s="86" t="str">
        <f>IF(F17="yes","  Complete Section 1 and Section 2","")</f>
        <v/>
      </c>
      <c r="H17" s="81"/>
    </row>
    <row r="18" spans="1:8" ht="6" customHeight="1" x14ac:dyDescent="0.35">
      <c r="A18" s="82"/>
      <c r="B18" s="83"/>
      <c r="C18" s="80"/>
      <c r="D18" s="80"/>
      <c r="E18" s="80"/>
      <c r="F18" s="80"/>
      <c r="G18" s="88"/>
      <c r="H18" s="81"/>
    </row>
    <row r="19" spans="1:8" x14ac:dyDescent="0.35">
      <c r="A19" s="82" t="s">
        <v>493</v>
      </c>
      <c r="B19" s="518" t="s">
        <v>574</v>
      </c>
      <c r="C19" s="518"/>
      <c r="D19" s="518"/>
      <c r="E19" s="518"/>
      <c r="F19" s="518"/>
      <c r="G19" s="518"/>
      <c r="H19" s="519"/>
    </row>
    <row r="20" spans="1:8" x14ac:dyDescent="0.35">
      <c r="A20" s="297"/>
      <c r="B20" s="518"/>
      <c r="C20" s="518"/>
      <c r="D20" s="518"/>
      <c r="E20" s="518"/>
      <c r="F20" s="518"/>
      <c r="G20" s="518"/>
      <c r="H20" s="519"/>
    </row>
    <row r="21" spans="1:8" x14ac:dyDescent="0.35">
      <c r="A21" s="297"/>
      <c r="B21" s="518"/>
      <c r="C21" s="518"/>
      <c r="D21" s="518"/>
      <c r="E21" s="518"/>
      <c r="F21" s="518"/>
      <c r="G21" s="518"/>
      <c r="H21" s="519"/>
    </row>
    <row r="22" spans="1:8" x14ac:dyDescent="0.35">
      <c r="A22" s="297"/>
      <c r="B22" s="518"/>
      <c r="C22" s="518"/>
      <c r="D22" s="518"/>
      <c r="E22" s="518"/>
      <c r="F22" s="518"/>
      <c r="G22" s="518"/>
      <c r="H22" s="519"/>
    </row>
    <row r="23" spans="1:8" x14ac:dyDescent="0.35">
      <c r="A23" s="82"/>
      <c r="B23" s="520"/>
      <c r="C23" s="521"/>
      <c r="D23" s="521"/>
      <c r="E23" s="521"/>
      <c r="F23" s="521"/>
      <c r="G23" s="521"/>
      <c r="H23" s="522"/>
    </row>
    <row r="24" spans="1:8" x14ac:dyDescent="0.35">
      <c r="A24" s="82"/>
      <c r="B24" s="523"/>
      <c r="C24" s="523"/>
      <c r="D24" s="523"/>
      <c r="E24" s="523"/>
      <c r="F24" s="523"/>
      <c r="G24" s="523"/>
      <c r="H24" s="524"/>
    </row>
    <row r="25" spans="1:8" ht="15" thickBot="1" x14ac:dyDescent="0.4">
      <c r="A25" s="89"/>
      <c r="B25" s="90"/>
      <c r="C25" s="91"/>
      <c r="D25" s="91"/>
      <c r="E25" s="91"/>
      <c r="F25" s="91"/>
      <c r="G25" s="92"/>
      <c r="H25" s="94"/>
    </row>
    <row r="26" spans="1:8" ht="15" thickBot="1" x14ac:dyDescent="0.4"/>
    <row r="27" spans="1:8" ht="16" thickBot="1" x14ac:dyDescent="0.4">
      <c r="A27" s="462" t="s">
        <v>402</v>
      </c>
      <c r="B27" s="463"/>
      <c r="C27" s="463"/>
      <c r="D27" s="463"/>
      <c r="E27" s="463"/>
      <c r="F27" s="463"/>
      <c r="G27" s="463"/>
      <c r="H27" s="464"/>
    </row>
    <row r="28" spans="1:8" x14ac:dyDescent="0.35">
      <c r="A28" s="95" t="s">
        <v>130</v>
      </c>
      <c r="B28" s="486" t="s">
        <v>360</v>
      </c>
      <c r="C28" s="486"/>
      <c r="D28" s="486"/>
      <c r="E28" s="486"/>
      <c r="F28" s="486"/>
      <c r="G28" s="486"/>
      <c r="H28" s="487"/>
    </row>
    <row r="29" spans="1:8" x14ac:dyDescent="0.35">
      <c r="A29" s="95"/>
      <c r="B29" s="488"/>
      <c r="C29" s="488"/>
      <c r="D29" s="488"/>
      <c r="E29" s="488"/>
      <c r="F29" s="488"/>
      <c r="G29" s="488"/>
      <c r="H29" s="489"/>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6"/>
      <c r="E32" s="476"/>
      <c r="F32" s="476"/>
      <c r="G32" s="476"/>
      <c r="H32" s="477"/>
    </row>
    <row r="33" spans="1:8" x14ac:dyDescent="0.35">
      <c r="A33" s="95"/>
      <c r="B33" s="97"/>
      <c r="C33" s="182"/>
      <c r="D33" s="182"/>
      <c r="E33" s="182"/>
      <c r="F33" s="182"/>
      <c r="G33" s="182"/>
      <c r="H33" s="183"/>
    </row>
    <row r="34" spans="1:8" ht="15" customHeight="1" x14ac:dyDescent="0.35">
      <c r="A34" s="141"/>
      <c r="B34" s="182"/>
      <c r="C34" s="182"/>
      <c r="D34" s="182"/>
      <c r="E34" s="490" t="s">
        <v>358</v>
      </c>
      <c r="F34" s="490"/>
      <c r="G34" s="490"/>
      <c r="H34" s="491"/>
    </row>
    <row r="35" spans="1:8" x14ac:dyDescent="0.35">
      <c r="A35" s="141"/>
      <c r="B35" s="97"/>
      <c r="C35" s="97"/>
      <c r="D35" s="97"/>
      <c r="E35" s="182" t="s">
        <v>311</v>
      </c>
      <c r="F35" s="182" t="s">
        <v>311</v>
      </c>
      <c r="G35" s="182" t="s">
        <v>311</v>
      </c>
      <c r="H35" s="183" t="s">
        <v>311</v>
      </c>
    </row>
    <row r="36" spans="1:8" x14ac:dyDescent="0.35">
      <c r="A36" s="141"/>
      <c r="B36" s="103"/>
      <c r="C36" s="103"/>
      <c r="D36" s="103" t="s">
        <v>164</v>
      </c>
      <c r="E36" s="104" t="s">
        <v>257</v>
      </c>
      <c r="F36" s="104" t="s">
        <v>312</v>
      </c>
      <c r="G36" s="104" t="s">
        <v>313</v>
      </c>
      <c r="H36" s="105" t="s">
        <v>314</v>
      </c>
    </row>
    <row r="37" spans="1:8" x14ac:dyDescent="0.35">
      <c r="A37" s="141"/>
      <c r="B37" s="106" t="s">
        <v>191</v>
      </c>
      <c r="C37" s="107"/>
      <c r="D37" s="107" t="s">
        <v>158</v>
      </c>
      <c r="E37" s="111" t="s">
        <v>195</v>
      </c>
      <c r="F37" s="111" t="s">
        <v>259</v>
      </c>
      <c r="G37" s="111" t="s">
        <v>258</v>
      </c>
      <c r="H37" s="299" t="s">
        <v>315</v>
      </c>
    </row>
    <row r="38" spans="1:8" ht="22" customHeight="1" x14ac:dyDescent="0.35">
      <c r="A38" s="141"/>
      <c r="B38" s="113" t="s">
        <v>287</v>
      </c>
      <c r="C38" s="103"/>
      <c r="D38" s="103"/>
      <c r="E38" s="103"/>
      <c r="F38" s="103"/>
      <c r="G38" s="103"/>
      <c r="H38" s="184"/>
    </row>
    <row r="39" spans="1:8" ht="15" customHeight="1" x14ac:dyDescent="0.35">
      <c r="A39" s="141"/>
      <c r="B39" s="475"/>
      <c r="C39" s="475"/>
      <c r="D39" s="191"/>
      <c r="E39" s="191"/>
      <c r="F39" s="191"/>
      <c r="G39" s="194"/>
      <c r="H39" s="195"/>
    </row>
    <row r="40" spans="1:8" x14ac:dyDescent="0.35">
      <c r="A40" s="141"/>
      <c r="B40" s="475"/>
      <c r="C40" s="475"/>
      <c r="D40" s="191"/>
      <c r="E40" s="191"/>
      <c r="F40" s="191"/>
      <c r="G40" s="194"/>
      <c r="H40" s="195"/>
    </row>
    <row r="41" spans="1:8" x14ac:dyDescent="0.35">
      <c r="A41" s="141"/>
      <c r="B41" s="475"/>
      <c r="C41" s="475"/>
      <c r="D41" s="191"/>
      <c r="E41" s="191"/>
      <c r="F41" s="191"/>
      <c r="G41" s="194"/>
      <c r="H41" s="195"/>
    </row>
    <row r="42" spans="1:8" x14ac:dyDescent="0.35">
      <c r="A42" s="141"/>
      <c r="B42" s="475"/>
      <c r="C42" s="475"/>
      <c r="D42" s="191"/>
      <c r="E42" s="191"/>
      <c r="F42" s="191"/>
      <c r="G42" s="194"/>
      <c r="H42" s="195"/>
    </row>
    <row r="43" spans="1:8" x14ac:dyDescent="0.35">
      <c r="A43" s="141"/>
      <c r="B43" s="475"/>
      <c r="C43" s="475"/>
      <c r="D43" s="191"/>
      <c r="E43" s="191"/>
      <c r="F43" s="191"/>
      <c r="G43" s="194"/>
      <c r="H43" s="195"/>
    </row>
    <row r="44" spans="1:8" x14ac:dyDescent="0.35">
      <c r="A44" s="141"/>
      <c r="B44" s="475"/>
      <c r="C44" s="475"/>
      <c r="D44" s="191"/>
      <c r="E44" s="191"/>
      <c r="F44" s="191"/>
      <c r="G44" s="194"/>
      <c r="H44" s="195"/>
    </row>
    <row r="45" spans="1:8" x14ac:dyDescent="0.35">
      <c r="A45" s="141"/>
      <c r="B45" s="475"/>
      <c r="C45" s="475"/>
      <c r="D45" s="191"/>
      <c r="E45" s="191"/>
      <c r="F45" s="191"/>
      <c r="G45" s="194"/>
      <c r="H45" s="195"/>
    </row>
    <row r="46" spans="1:8" x14ac:dyDescent="0.35">
      <c r="A46" s="141"/>
      <c r="B46" s="475"/>
      <c r="C46" s="475"/>
      <c r="D46" s="191"/>
      <c r="E46" s="191"/>
      <c r="F46" s="191"/>
      <c r="G46" s="194"/>
      <c r="H46" s="195"/>
    </row>
    <row r="47" spans="1:8" x14ac:dyDescent="0.35">
      <c r="A47" s="141"/>
      <c r="B47" s="475"/>
      <c r="C47" s="475"/>
      <c r="D47" s="191"/>
      <c r="E47" s="191"/>
      <c r="F47" s="191"/>
      <c r="G47" s="194"/>
      <c r="H47" s="195"/>
    </row>
    <row r="48" spans="1:8" x14ac:dyDescent="0.35">
      <c r="A48" s="141"/>
      <c r="B48" s="475"/>
      <c r="C48" s="475"/>
      <c r="D48" s="191"/>
      <c r="E48" s="191"/>
      <c r="F48" s="191"/>
      <c r="G48" s="194"/>
      <c r="H48" s="195"/>
    </row>
    <row r="49" spans="1:8" x14ac:dyDescent="0.35">
      <c r="A49" s="141"/>
      <c r="B49" s="504" t="s">
        <v>153</v>
      </c>
      <c r="C49" s="504"/>
      <c r="D49" s="191"/>
      <c r="E49" s="191"/>
      <c r="F49" s="191"/>
      <c r="G49" s="194"/>
      <c r="H49" s="195"/>
    </row>
    <row r="50" spans="1:8" x14ac:dyDescent="0.35">
      <c r="A50" s="141"/>
      <c r="B50" s="475"/>
      <c r="C50" s="475"/>
      <c r="D50" s="191"/>
      <c r="E50" s="191"/>
      <c r="F50" s="191"/>
      <c r="G50" s="194"/>
      <c r="H50" s="195"/>
    </row>
    <row r="51" spans="1:8" ht="22" customHeight="1" x14ac:dyDescent="0.35">
      <c r="A51" s="141"/>
      <c r="B51" s="113" t="s">
        <v>288</v>
      </c>
      <c r="C51" s="151"/>
      <c r="D51" s="196"/>
      <c r="E51" s="196"/>
      <c r="F51" s="196"/>
      <c r="G51" s="197"/>
      <c r="H51" s="198"/>
    </row>
    <row r="52" spans="1:8" x14ac:dyDescent="0.35">
      <c r="A52" s="141"/>
      <c r="B52" s="475"/>
      <c r="C52" s="475"/>
      <c r="D52" s="191"/>
      <c r="E52" s="191"/>
      <c r="F52" s="191"/>
      <c r="G52" s="194"/>
      <c r="H52" s="195"/>
    </row>
    <row r="53" spans="1:8" x14ac:dyDescent="0.35">
      <c r="A53" s="141"/>
      <c r="B53" s="475"/>
      <c r="C53" s="475"/>
      <c r="D53" s="191"/>
      <c r="E53" s="191"/>
      <c r="F53" s="191"/>
      <c r="G53" s="194"/>
      <c r="H53" s="195"/>
    </row>
    <row r="54" spans="1:8" x14ac:dyDescent="0.35">
      <c r="A54" s="141"/>
      <c r="B54" s="475"/>
      <c r="C54" s="475"/>
      <c r="D54" s="191"/>
      <c r="E54" s="191"/>
      <c r="F54" s="191"/>
      <c r="G54" s="194"/>
      <c r="H54" s="195"/>
    </row>
    <row r="55" spans="1:8" x14ac:dyDescent="0.35">
      <c r="A55" s="141"/>
      <c r="B55" s="475"/>
      <c r="C55" s="475"/>
      <c r="D55" s="191"/>
      <c r="E55" s="191"/>
      <c r="F55" s="191"/>
      <c r="G55" s="194"/>
      <c r="H55" s="195"/>
    </row>
    <row r="56" spans="1:8" x14ac:dyDescent="0.35">
      <c r="A56" s="141"/>
      <c r="B56" s="475"/>
      <c r="C56" s="475"/>
      <c r="D56" s="191"/>
      <c r="E56" s="191"/>
      <c r="F56" s="191"/>
      <c r="G56" s="194"/>
      <c r="H56" s="195"/>
    </row>
    <row r="57" spans="1:8" x14ac:dyDescent="0.35">
      <c r="A57" s="141"/>
      <c r="B57" s="475"/>
      <c r="C57" s="475"/>
      <c r="D57" s="191"/>
      <c r="E57" s="191"/>
      <c r="F57" s="191"/>
      <c r="G57" s="194"/>
      <c r="H57" s="195"/>
    </row>
    <row r="58" spans="1:8" x14ac:dyDescent="0.35">
      <c r="A58" s="141"/>
      <c r="B58" s="475"/>
      <c r="C58" s="475"/>
      <c r="D58" s="191"/>
      <c r="E58" s="191"/>
      <c r="F58" s="191"/>
      <c r="G58" s="194"/>
      <c r="H58" s="195"/>
    </row>
    <row r="59" spans="1:8" x14ac:dyDescent="0.35">
      <c r="A59" s="141"/>
      <c r="B59" s="475"/>
      <c r="C59" s="475"/>
      <c r="D59" s="191"/>
      <c r="E59" s="191"/>
      <c r="F59" s="191"/>
      <c r="G59" s="194"/>
      <c r="H59" s="195"/>
    </row>
    <row r="60" spans="1:8" x14ac:dyDescent="0.35">
      <c r="A60" s="141"/>
      <c r="B60" s="475"/>
      <c r="C60" s="475"/>
      <c r="D60" s="191"/>
      <c r="E60" s="191"/>
      <c r="F60" s="191"/>
      <c r="G60" s="194"/>
      <c r="H60" s="195"/>
    </row>
    <row r="61" spans="1:8" x14ac:dyDescent="0.35">
      <c r="A61" s="141"/>
      <c r="B61" s="475"/>
      <c r="C61" s="475"/>
      <c r="D61" s="191"/>
      <c r="E61" s="191"/>
      <c r="F61" s="191"/>
      <c r="G61" s="194"/>
      <c r="H61" s="195"/>
    </row>
    <row r="62" spans="1:8" x14ac:dyDescent="0.35">
      <c r="A62" s="141"/>
      <c r="B62" s="504" t="s">
        <v>153</v>
      </c>
      <c r="C62" s="504"/>
      <c r="D62" s="191"/>
      <c r="E62" s="191"/>
      <c r="F62" s="191"/>
      <c r="G62" s="194"/>
      <c r="H62" s="195"/>
    </row>
    <row r="63" spans="1:8" x14ac:dyDescent="0.35">
      <c r="A63" s="141"/>
      <c r="B63" s="475"/>
      <c r="C63" s="475"/>
      <c r="D63" s="191"/>
      <c r="E63" s="191"/>
      <c r="F63" s="191"/>
      <c r="G63" s="194"/>
      <c r="H63" s="195"/>
    </row>
    <row r="64" spans="1:8" x14ac:dyDescent="0.35">
      <c r="A64" s="141"/>
      <c r="B64" s="199"/>
      <c r="C64" s="158"/>
      <c r="D64" s="201">
        <f>SUM(D39:D63)</f>
        <v>0</v>
      </c>
      <c r="E64" s="201">
        <f>SUM(E39:E63)</f>
        <v>0</v>
      </c>
      <c r="F64" s="201">
        <f>SUM(F39:F63)</f>
        <v>0</v>
      </c>
      <c r="G64" s="201">
        <f>SUM(G39:G63)</f>
        <v>0</v>
      </c>
      <c r="H64" s="300">
        <f>SUM(H39:H63)</f>
        <v>0</v>
      </c>
    </row>
    <row r="65" spans="1:8" x14ac:dyDescent="0.35">
      <c r="A65" s="95" t="s">
        <v>131</v>
      </c>
      <c r="B65" s="100" t="s">
        <v>297</v>
      </c>
      <c r="C65" s="158"/>
      <c r="D65" s="203"/>
      <c r="E65" s="203"/>
      <c r="F65" s="203"/>
      <c r="G65" s="197"/>
      <c r="H65" s="198"/>
    </row>
    <row r="66" spans="1:8" x14ac:dyDescent="0.35">
      <c r="A66" s="141"/>
      <c r="B66" s="97"/>
      <c r="C66" s="97" t="s">
        <v>283</v>
      </c>
      <c r="D66" s="201">
        <f>D64</f>
        <v>0</v>
      </c>
      <c r="E66" s="201">
        <f t="shared" ref="E66:H66" si="0">E64</f>
        <v>0</v>
      </c>
      <c r="F66" s="201">
        <f t="shared" si="0"/>
        <v>0</v>
      </c>
      <c r="G66" s="201">
        <f t="shared" si="0"/>
        <v>0</v>
      </c>
      <c r="H66" s="300">
        <f t="shared" si="0"/>
        <v>0</v>
      </c>
    </row>
    <row r="67" spans="1:8" x14ac:dyDescent="0.35">
      <c r="A67" s="141"/>
      <c r="B67" s="97"/>
      <c r="C67" s="97" t="s">
        <v>284</v>
      </c>
      <c r="D67" s="97"/>
      <c r="E67" s="120" t="e">
        <f>E64/D64</f>
        <v>#DIV/0!</v>
      </c>
      <c r="F67" s="120" t="e">
        <f>F64/D64</f>
        <v>#DIV/0!</v>
      </c>
      <c r="G67" s="120" t="e">
        <f>G64/D64</f>
        <v>#DIV/0!</v>
      </c>
      <c r="H67" s="207" t="e">
        <f>H64/D64</f>
        <v>#DIV/0!</v>
      </c>
    </row>
    <row r="68" spans="1:8" x14ac:dyDescent="0.35">
      <c r="A68" s="141"/>
      <c r="B68" s="97"/>
      <c r="C68" s="208" t="s">
        <v>298</v>
      </c>
      <c r="D68" s="97"/>
      <c r="E68" s="121" t="e">
        <f>IF(E67&gt;=(2/3),"Yes","No")</f>
        <v>#DIV/0!</v>
      </c>
      <c r="F68" s="121" t="e">
        <f>IF(F67&gt;=(2/3),"Yes","No")</f>
        <v>#DIV/0!</v>
      </c>
      <c r="G68" s="121" t="e">
        <f>IF(G67&gt;=(2/3),"Yes","No")</f>
        <v>#DIV/0!</v>
      </c>
      <c r="H68" s="209" t="e">
        <f>IF(H67&gt;=(2/3),"Yes","No")</f>
        <v>#DIV/0!</v>
      </c>
    </row>
    <row r="69" spans="1:8" x14ac:dyDescent="0.35">
      <c r="A69" s="141"/>
      <c r="B69" s="97"/>
      <c r="C69" s="97"/>
      <c r="D69" s="97"/>
      <c r="E69" s="212" t="e">
        <f>IF(E68="No", "Note A", "Note B")</f>
        <v>#DIV/0!</v>
      </c>
      <c r="F69" s="212" t="e">
        <f>IF(F68="No", "Note A", "Note B")</f>
        <v>#DIV/0!</v>
      </c>
      <c r="G69" s="212" t="e">
        <f>IF(G68="No", "Note A", "Note B")</f>
        <v>#DIV/0!</v>
      </c>
      <c r="H69" s="264" t="e">
        <f>IF(H68="No", "Note A", "Note B")</f>
        <v>#DIV/0!</v>
      </c>
    </row>
    <row r="70" spans="1:8" x14ac:dyDescent="0.35">
      <c r="A70" s="141"/>
      <c r="B70" s="97"/>
      <c r="C70" s="97"/>
      <c r="D70" s="97"/>
      <c r="E70" s="212"/>
      <c r="F70" s="212"/>
      <c r="G70" s="212"/>
      <c r="H70" s="264"/>
    </row>
    <row r="71" spans="1:8" ht="15" customHeight="1" x14ac:dyDescent="0.35">
      <c r="A71" s="141"/>
      <c r="B71" s="213" t="s">
        <v>291</v>
      </c>
      <c r="C71" s="199" t="s">
        <v>316</v>
      </c>
      <c r="D71" s="199"/>
      <c r="E71" s="199"/>
      <c r="F71" s="199"/>
      <c r="G71" s="199"/>
      <c r="H71" s="214"/>
    </row>
    <row r="72" spans="1:8" ht="15" customHeight="1" x14ac:dyDescent="0.35">
      <c r="A72" s="141"/>
      <c r="B72" s="213" t="s">
        <v>292</v>
      </c>
      <c r="C72" s="301" t="s">
        <v>353</v>
      </c>
      <c r="D72" s="301"/>
      <c r="E72" s="301"/>
      <c r="F72" s="301"/>
      <c r="G72" s="301"/>
      <c r="H72" s="302"/>
    </row>
    <row r="73" spans="1:8" x14ac:dyDescent="0.35">
      <c r="A73" s="141"/>
      <c r="B73" s="215"/>
      <c r="C73" s="301"/>
      <c r="D73" s="301"/>
      <c r="E73" s="301"/>
      <c r="F73" s="301"/>
      <c r="G73" s="301"/>
      <c r="H73" s="302"/>
    </row>
    <row r="74" spans="1:8" x14ac:dyDescent="0.35">
      <c r="A74" s="95" t="s">
        <v>132</v>
      </c>
      <c r="B74" s="100" t="s">
        <v>293</v>
      </c>
      <c r="C74" s="97"/>
      <c r="D74" s="97"/>
      <c r="E74" s="121"/>
      <c r="F74" s="121"/>
      <c r="G74" s="121"/>
      <c r="H74" s="209"/>
    </row>
    <row r="75" spans="1:8" x14ac:dyDescent="0.35">
      <c r="A75" s="141"/>
      <c r="B75" s="488" t="s">
        <v>367</v>
      </c>
      <c r="C75" s="488"/>
      <c r="D75" s="488"/>
      <c r="E75" s="488"/>
      <c r="F75" s="488"/>
      <c r="G75" s="488"/>
      <c r="H75" s="489"/>
    </row>
    <row r="76" spans="1:8" x14ac:dyDescent="0.35">
      <c r="A76" s="95"/>
      <c r="B76" s="488"/>
      <c r="C76" s="488"/>
      <c r="D76" s="488"/>
      <c r="E76" s="488"/>
      <c r="F76" s="488"/>
      <c r="G76" s="488"/>
      <c r="H76" s="489"/>
    </row>
    <row r="77" spans="1:8" x14ac:dyDescent="0.35">
      <c r="A77" s="95"/>
      <c r="B77" s="97"/>
      <c r="C77" s="97"/>
      <c r="D77" s="97"/>
      <c r="E77" s="121"/>
      <c r="F77" s="121"/>
      <c r="G77" s="121"/>
      <c r="H77" s="209"/>
    </row>
    <row r="78" spans="1:8" x14ac:dyDescent="0.35">
      <c r="A78" s="95"/>
      <c r="B78" s="488" t="s">
        <v>364</v>
      </c>
      <c r="C78" s="488"/>
      <c r="D78" s="488"/>
      <c r="E78" s="488"/>
      <c r="F78" s="488"/>
      <c r="G78" s="488"/>
      <c r="H78" s="489"/>
    </row>
    <row r="79" spans="1:8" x14ac:dyDescent="0.35">
      <c r="A79" s="95"/>
      <c r="B79" s="488"/>
      <c r="C79" s="488"/>
      <c r="D79" s="488"/>
      <c r="E79" s="488"/>
      <c r="F79" s="488"/>
      <c r="G79" s="488"/>
      <c r="H79" s="489"/>
    </row>
    <row r="80" spans="1:8" x14ac:dyDescent="0.35">
      <c r="A80" s="95"/>
      <c r="B80" s="488"/>
      <c r="C80" s="488"/>
      <c r="D80" s="488"/>
      <c r="E80" s="488"/>
      <c r="F80" s="488"/>
      <c r="G80" s="488"/>
      <c r="H80" s="489"/>
    </row>
    <row r="81" spans="1:8" x14ac:dyDescent="0.35">
      <c r="A81" s="95"/>
      <c r="B81" s="488"/>
      <c r="C81" s="488"/>
      <c r="D81" s="488"/>
      <c r="E81" s="488"/>
      <c r="F81" s="488"/>
      <c r="G81" s="488"/>
      <c r="H81" s="489"/>
    </row>
    <row r="82" spans="1:8" x14ac:dyDescent="0.35">
      <c r="A82" s="95"/>
      <c r="B82" s="97"/>
      <c r="C82" s="97"/>
      <c r="D82" s="97"/>
      <c r="E82" s="121"/>
      <c r="F82" s="121"/>
      <c r="G82" s="121"/>
      <c r="H82" s="209"/>
    </row>
    <row r="83" spans="1:8" x14ac:dyDescent="0.35">
      <c r="A83" s="95"/>
      <c r="B83" s="100" t="s">
        <v>413</v>
      </c>
      <c r="C83" s="97"/>
      <c r="D83" s="476"/>
      <c r="E83" s="476"/>
      <c r="F83" s="476"/>
      <c r="G83" s="476"/>
      <c r="H83" s="477"/>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96"/>
      <c r="H89" s="497"/>
    </row>
    <row r="90" spans="1:8" x14ac:dyDescent="0.35">
      <c r="A90" s="95"/>
      <c r="B90" s="97"/>
      <c r="C90" s="97"/>
      <c r="D90" s="222"/>
      <c r="E90" s="191"/>
      <c r="F90" s="120" t="e">
        <f>E90/E95</f>
        <v>#DIV/0!</v>
      </c>
      <c r="G90" s="496"/>
      <c r="H90" s="497"/>
    </row>
    <row r="91" spans="1:8" x14ac:dyDescent="0.35">
      <c r="A91" s="95"/>
      <c r="B91" s="97"/>
      <c r="C91" s="97"/>
      <c r="D91" s="222"/>
      <c r="E91" s="191"/>
      <c r="F91" s="120" t="e">
        <f>E91/E95</f>
        <v>#DIV/0!</v>
      </c>
      <c r="G91" s="496"/>
      <c r="H91" s="497"/>
    </row>
    <row r="92" spans="1:8" x14ac:dyDescent="0.35">
      <c r="A92" s="95"/>
      <c r="B92" s="97"/>
      <c r="C92" s="97"/>
      <c r="D92" s="222"/>
      <c r="E92" s="191"/>
      <c r="F92" s="120" t="e">
        <f>E92/E95</f>
        <v>#DIV/0!</v>
      </c>
      <c r="G92" s="496"/>
      <c r="H92" s="497"/>
    </row>
    <row r="93" spans="1:8" x14ac:dyDescent="0.35">
      <c r="A93" s="95"/>
      <c r="B93" s="97"/>
      <c r="C93" s="97"/>
      <c r="D93" s="222"/>
      <c r="E93" s="191"/>
      <c r="F93" s="120" t="e">
        <f>E93/E95</f>
        <v>#DIV/0!</v>
      </c>
      <c r="G93" s="496"/>
      <c r="H93" s="497"/>
    </row>
    <row r="94" spans="1:8" x14ac:dyDescent="0.35">
      <c r="A94" s="95"/>
      <c r="B94" s="97"/>
      <c r="C94" s="97"/>
      <c r="D94" s="223"/>
      <c r="E94" s="224"/>
      <c r="F94" s="120" t="e">
        <f>E94/E95</f>
        <v>#DIV/0!</v>
      </c>
      <c r="G94" s="498"/>
      <c r="H94" s="499"/>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96"/>
      <c r="H98" s="497"/>
    </row>
    <row r="99" spans="1:8" x14ac:dyDescent="0.35">
      <c r="A99" s="95"/>
      <c r="B99" s="97"/>
      <c r="C99" s="97"/>
      <c r="D99" s="222"/>
      <c r="E99" s="191"/>
      <c r="F99" s="120" t="e">
        <f>E99/E104</f>
        <v>#DIV/0!</v>
      </c>
      <c r="G99" s="496"/>
      <c r="H99" s="497"/>
    </row>
    <row r="100" spans="1:8" x14ac:dyDescent="0.35">
      <c r="A100" s="95"/>
      <c r="B100" s="97"/>
      <c r="C100" s="97"/>
      <c r="D100" s="222"/>
      <c r="E100" s="191"/>
      <c r="F100" s="120" t="e">
        <f>E100/E104</f>
        <v>#DIV/0!</v>
      </c>
      <c r="G100" s="496"/>
      <c r="H100" s="497"/>
    </row>
    <row r="101" spans="1:8" x14ac:dyDescent="0.35">
      <c r="A101" s="95"/>
      <c r="B101" s="97"/>
      <c r="C101" s="97"/>
      <c r="D101" s="222"/>
      <c r="E101" s="191"/>
      <c r="F101" s="120" t="e">
        <f>E101/E104</f>
        <v>#DIV/0!</v>
      </c>
      <c r="G101" s="496"/>
      <c r="H101" s="497"/>
    </row>
    <row r="102" spans="1:8" x14ac:dyDescent="0.35">
      <c r="A102" s="95"/>
      <c r="B102" s="97"/>
      <c r="C102" s="97"/>
      <c r="D102" s="222"/>
      <c r="E102" s="191"/>
      <c r="F102" s="120" t="e">
        <f>E102/E104</f>
        <v>#DIV/0!</v>
      </c>
      <c r="G102" s="496"/>
      <c r="H102" s="497"/>
    </row>
    <row r="103" spans="1:8" x14ac:dyDescent="0.35">
      <c r="A103" s="95"/>
      <c r="B103" s="97"/>
      <c r="C103" s="97"/>
      <c r="D103" s="223"/>
      <c r="E103" s="224"/>
      <c r="F103" s="120" t="e">
        <f>E103/E104</f>
        <v>#DIV/0!</v>
      </c>
      <c r="G103" s="498"/>
      <c r="H103" s="499"/>
    </row>
    <row r="104" spans="1:8" x14ac:dyDescent="0.35">
      <c r="A104" s="95"/>
      <c r="B104" s="97"/>
      <c r="C104" s="97"/>
      <c r="D104" s="225" t="s">
        <v>323</v>
      </c>
      <c r="E104" s="226">
        <f>SUM(E98:E103)</f>
        <v>0</v>
      </c>
      <c r="F104" s="121"/>
      <c r="G104" s="227" t="s">
        <v>305</v>
      </c>
      <c r="H104" s="229"/>
    </row>
    <row r="105" spans="1:8" x14ac:dyDescent="0.35">
      <c r="A105" s="95"/>
      <c r="B105" s="97"/>
      <c r="C105" s="97"/>
      <c r="D105" s="225"/>
      <c r="E105" s="196"/>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96"/>
      <c r="H107" s="497"/>
    </row>
    <row r="108" spans="1:8" x14ac:dyDescent="0.35">
      <c r="A108" s="141"/>
      <c r="B108" s="97"/>
      <c r="C108" s="97"/>
      <c r="D108" s="222"/>
      <c r="E108" s="191"/>
      <c r="F108" s="120" t="e">
        <f>E108/E113</f>
        <v>#DIV/0!</v>
      </c>
      <c r="G108" s="496"/>
      <c r="H108" s="497"/>
    </row>
    <row r="109" spans="1:8" x14ac:dyDescent="0.35">
      <c r="A109" s="141"/>
      <c r="B109" s="97"/>
      <c r="C109" s="97"/>
      <c r="D109" s="222"/>
      <c r="E109" s="191"/>
      <c r="F109" s="120" t="e">
        <f>E109/E113</f>
        <v>#DIV/0!</v>
      </c>
      <c r="G109" s="496"/>
      <c r="H109" s="497"/>
    </row>
    <row r="110" spans="1:8" x14ac:dyDescent="0.35">
      <c r="A110" s="141"/>
      <c r="B110" s="97"/>
      <c r="C110" s="97"/>
      <c r="D110" s="222"/>
      <c r="E110" s="191"/>
      <c r="F110" s="120" t="e">
        <f>E110/E113</f>
        <v>#DIV/0!</v>
      </c>
      <c r="G110" s="496"/>
      <c r="H110" s="497"/>
    </row>
    <row r="111" spans="1:8" x14ac:dyDescent="0.35">
      <c r="A111" s="141"/>
      <c r="B111" s="97"/>
      <c r="C111" s="97"/>
      <c r="D111" s="222"/>
      <c r="E111" s="191"/>
      <c r="F111" s="120" t="e">
        <f>E111/E113</f>
        <v>#DIV/0!</v>
      </c>
      <c r="G111" s="496"/>
      <c r="H111" s="497"/>
    </row>
    <row r="112" spans="1:8" x14ac:dyDescent="0.35">
      <c r="A112" s="141"/>
      <c r="B112" s="97"/>
      <c r="C112" s="97"/>
      <c r="D112" s="223"/>
      <c r="E112" s="224"/>
      <c r="F112" s="120" t="e">
        <f>E112/E113</f>
        <v>#DIV/0!</v>
      </c>
      <c r="G112" s="498"/>
      <c r="H112" s="499"/>
    </row>
    <row r="113" spans="1:8" x14ac:dyDescent="0.35">
      <c r="A113" s="141"/>
      <c r="B113" s="97"/>
      <c r="C113" s="97"/>
      <c r="D113" s="225" t="s">
        <v>324</v>
      </c>
      <c r="E113" s="226">
        <f>SUM(E107:E112)</f>
        <v>0</v>
      </c>
      <c r="F113" s="121"/>
      <c r="G113" s="227" t="s">
        <v>305</v>
      </c>
      <c r="H113" s="229"/>
    </row>
    <row r="114" spans="1:8" x14ac:dyDescent="0.35">
      <c r="A114" s="141"/>
      <c r="B114" s="97"/>
      <c r="C114" s="97"/>
      <c r="D114" s="97"/>
      <c r="E114" s="121"/>
      <c r="F114" s="121"/>
      <c r="G114" s="121"/>
      <c r="H114" s="209"/>
    </row>
    <row r="115" spans="1:8" x14ac:dyDescent="0.35">
      <c r="A115" s="141"/>
      <c r="B115" s="97" t="s">
        <v>321</v>
      </c>
      <c r="C115" s="97"/>
      <c r="D115" s="97"/>
      <c r="E115" s="121"/>
      <c r="F115" s="121"/>
      <c r="G115" s="121"/>
      <c r="H115" s="209"/>
    </row>
    <row r="116" spans="1:8" x14ac:dyDescent="0.35">
      <c r="A116" s="141"/>
      <c r="B116" s="97"/>
      <c r="C116" s="221" t="e">
        <f>IF(H68="Yes", "Complete Analysis", "N/A - Do Not Complete")</f>
        <v>#DIV/0!</v>
      </c>
      <c r="D116" s="222"/>
      <c r="E116" s="191"/>
      <c r="F116" s="120" t="e">
        <f>E116/E122</f>
        <v>#DIV/0!</v>
      </c>
      <c r="G116" s="496"/>
      <c r="H116" s="497"/>
    </row>
    <row r="117" spans="1:8" x14ac:dyDescent="0.35">
      <c r="A117" s="141"/>
      <c r="B117" s="97"/>
      <c r="C117" s="221"/>
      <c r="D117" s="222"/>
      <c r="E117" s="191"/>
      <c r="F117" s="120" t="e">
        <f>E117/E122</f>
        <v>#DIV/0!</v>
      </c>
      <c r="G117" s="496"/>
      <c r="H117" s="497"/>
    </row>
    <row r="118" spans="1:8" x14ac:dyDescent="0.35">
      <c r="A118" s="141"/>
      <c r="B118" s="97"/>
      <c r="C118" s="221"/>
      <c r="D118" s="222"/>
      <c r="E118" s="191"/>
      <c r="F118" s="120" t="e">
        <f>E118/E122</f>
        <v>#DIV/0!</v>
      </c>
      <c r="G118" s="496"/>
      <c r="H118" s="497"/>
    </row>
    <row r="119" spans="1:8" x14ac:dyDescent="0.35">
      <c r="A119" s="141"/>
      <c r="B119" s="97"/>
      <c r="C119" s="221"/>
      <c r="D119" s="222"/>
      <c r="E119" s="191"/>
      <c r="F119" s="120" t="e">
        <f>E119/E122</f>
        <v>#DIV/0!</v>
      </c>
      <c r="G119" s="496"/>
      <c r="H119" s="497"/>
    </row>
    <row r="120" spans="1:8" x14ac:dyDescent="0.35">
      <c r="A120" s="141"/>
      <c r="B120" s="97"/>
      <c r="C120" s="221"/>
      <c r="D120" s="222"/>
      <c r="E120" s="191"/>
      <c r="F120" s="120" t="e">
        <f>E120/E122</f>
        <v>#DIV/0!</v>
      </c>
      <c r="G120" s="496"/>
      <c r="H120" s="497"/>
    </row>
    <row r="121" spans="1:8" x14ac:dyDescent="0.35">
      <c r="A121" s="141"/>
      <c r="B121" s="97"/>
      <c r="C121" s="221"/>
      <c r="D121" s="223"/>
      <c r="E121" s="224"/>
      <c r="F121" s="120" t="e">
        <f>E121/E122</f>
        <v>#DIV/0!</v>
      </c>
      <c r="G121" s="498"/>
      <c r="H121" s="499"/>
    </row>
    <row r="122" spans="1:8" x14ac:dyDescent="0.35">
      <c r="A122" s="141"/>
      <c r="B122" s="97"/>
      <c r="C122" s="221"/>
      <c r="D122" s="225" t="s">
        <v>325</v>
      </c>
      <c r="E122" s="226">
        <f>SUM(E116:E121)</f>
        <v>0</v>
      </c>
      <c r="F122" s="120"/>
      <c r="G122" s="227" t="s">
        <v>305</v>
      </c>
      <c r="H122" s="229"/>
    </row>
    <row r="123" spans="1:8" ht="15" thickBot="1" x14ac:dyDescent="0.4">
      <c r="A123" s="159"/>
      <c r="B123" s="125"/>
      <c r="C123" s="239"/>
      <c r="D123" s="240"/>
      <c r="E123" s="240"/>
      <c r="F123" s="241"/>
      <c r="G123" s="126"/>
      <c r="H123" s="242"/>
    </row>
    <row r="124" spans="1:8" ht="15" thickBot="1" x14ac:dyDescent="0.4">
      <c r="A124" s="97"/>
      <c r="B124" s="97"/>
      <c r="C124" s="221"/>
      <c r="D124" s="97"/>
      <c r="E124" s="196"/>
      <c r="F124" s="121"/>
      <c r="G124" s="121"/>
      <c r="H124" s="121"/>
    </row>
    <row r="125" spans="1:8" ht="16" thickBot="1" x14ac:dyDescent="0.4">
      <c r="A125" s="462" t="s">
        <v>423</v>
      </c>
      <c r="B125" s="463"/>
      <c r="C125" s="463"/>
      <c r="D125" s="463"/>
      <c r="E125" s="463"/>
      <c r="F125" s="463"/>
      <c r="G125" s="463"/>
      <c r="H125" s="464"/>
    </row>
    <row r="126" spans="1:8" ht="15" customHeight="1" x14ac:dyDescent="0.35">
      <c r="A126" s="95" t="s">
        <v>134</v>
      </c>
      <c r="B126" s="307" t="s">
        <v>369</v>
      </c>
      <c r="C126" s="307"/>
      <c r="D126" s="307"/>
      <c r="E126" s="307"/>
      <c r="F126" s="307"/>
      <c r="G126" s="307"/>
      <c r="H126" s="308"/>
    </row>
    <row r="127" spans="1:8" x14ac:dyDescent="0.35">
      <c r="A127" s="141"/>
      <c r="B127" s="97"/>
      <c r="C127" s="97"/>
      <c r="D127" s="97"/>
      <c r="E127" s="97"/>
      <c r="F127" s="97"/>
      <c r="G127" s="97"/>
      <c r="H127" s="98"/>
    </row>
    <row r="128" spans="1:8" x14ac:dyDescent="0.35">
      <c r="A128" s="95"/>
      <c r="B128" s="100" t="s">
        <v>413</v>
      </c>
      <c r="C128" s="97"/>
      <c r="D128" s="476"/>
      <c r="E128" s="476"/>
      <c r="F128" s="476"/>
      <c r="G128" s="476"/>
      <c r="H128" s="477"/>
    </row>
    <row r="129" spans="1:8" x14ac:dyDescent="0.35">
      <c r="A129" s="95"/>
      <c r="B129" s="97"/>
      <c r="C129" s="182"/>
      <c r="D129" s="182"/>
      <c r="E129" s="182"/>
      <c r="F129" s="182"/>
      <c r="G129" s="182"/>
      <c r="H129" s="183"/>
    </row>
    <row r="130" spans="1:8" x14ac:dyDescent="0.35">
      <c r="A130" s="141"/>
      <c r="B130" s="97"/>
      <c r="C130" s="97"/>
      <c r="D130" s="97"/>
      <c r="E130" s="514" t="s">
        <v>290</v>
      </c>
      <c r="F130" s="515"/>
      <c r="G130" s="515"/>
      <c r="H130" s="516"/>
    </row>
    <row r="131" spans="1:8" x14ac:dyDescent="0.35">
      <c r="A131" s="141"/>
      <c r="B131" s="97"/>
      <c r="C131" s="97"/>
      <c r="D131" s="97"/>
      <c r="E131" s="103" t="s">
        <v>138</v>
      </c>
      <c r="F131" s="103" t="s">
        <v>138</v>
      </c>
      <c r="G131" s="103" t="s">
        <v>138</v>
      </c>
      <c r="H131" s="184" t="s">
        <v>138</v>
      </c>
    </row>
    <row r="132" spans="1:8" x14ac:dyDescent="0.35">
      <c r="A132" s="141"/>
      <c r="B132" s="97"/>
      <c r="C132" s="97"/>
      <c r="D132" s="97"/>
      <c r="E132" s="104" t="s">
        <v>257</v>
      </c>
      <c r="F132" s="104" t="s">
        <v>312</v>
      </c>
      <c r="G132" s="104" t="s">
        <v>313</v>
      </c>
      <c r="H132" s="105" t="s">
        <v>314</v>
      </c>
    </row>
    <row r="133" spans="1:8" x14ac:dyDescent="0.35">
      <c r="A133" s="141"/>
      <c r="B133" s="106" t="s">
        <v>199</v>
      </c>
      <c r="C133" s="107"/>
      <c r="D133" s="108"/>
      <c r="E133" s="111" t="s">
        <v>195</v>
      </c>
      <c r="F133" s="111" t="s">
        <v>259</v>
      </c>
      <c r="G133" s="111" t="s">
        <v>258</v>
      </c>
      <c r="H133" s="299" t="s">
        <v>315</v>
      </c>
    </row>
    <row r="134" spans="1:8" ht="22" customHeight="1" x14ac:dyDescent="0.35">
      <c r="A134" s="141"/>
      <c r="B134" s="113" t="s">
        <v>287</v>
      </c>
      <c r="C134" s="103"/>
      <c r="D134" s="103"/>
      <c r="E134" s="103"/>
      <c r="F134" s="103"/>
      <c r="G134" s="103"/>
      <c r="H134" s="184"/>
    </row>
    <row r="135" spans="1:8" ht="15" customHeight="1" x14ac:dyDescent="0.35">
      <c r="A135" s="141"/>
      <c r="B135" s="517"/>
      <c r="C135" s="517"/>
      <c r="D135" s="517"/>
      <c r="E135" s="222"/>
      <c r="F135" s="222"/>
      <c r="G135" s="309"/>
      <c r="H135" s="310"/>
    </row>
    <row r="136" spans="1:8" x14ac:dyDescent="0.35">
      <c r="A136" s="141"/>
      <c r="B136" s="502"/>
      <c r="C136" s="506"/>
      <c r="D136" s="503"/>
      <c r="E136" s="222"/>
      <c r="F136" s="222"/>
      <c r="G136" s="309"/>
      <c r="H136" s="310"/>
    </row>
    <row r="137" spans="1:8" x14ac:dyDescent="0.35">
      <c r="A137" s="141"/>
      <c r="B137" s="502"/>
      <c r="C137" s="506"/>
      <c r="D137" s="503"/>
      <c r="E137" s="222"/>
      <c r="F137" s="222"/>
      <c r="G137" s="309"/>
      <c r="H137" s="310"/>
    </row>
    <row r="138" spans="1:8" x14ac:dyDescent="0.35">
      <c r="A138" s="141"/>
      <c r="B138" s="502"/>
      <c r="C138" s="506"/>
      <c r="D138" s="503"/>
      <c r="E138" s="222"/>
      <c r="F138" s="222"/>
      <c r="G138" s="309"/>
      <c r="H138" s="310"/>
    </row>
    <row r="139" spans="1:8" x14ac:dyDescent="0.35">
      <c r="A139" s="141"/>
      <c r="B139" s="502"/>
      <c r="C139" s="506"/>
      <c r="D139" s="503"/>
      <c r="E139" s="222"/>
      <c r="F139" s="222"/>
      <c r="G139" s="309"/>
      <c r="H139" s="310"/>
    </row>
    <row r="140" spans="1:8" x14ac:dyDescent="0.35">
      <c r="A140" s="141"/>
      <c r="B140" s="502"/>
      <c r="C140" s="506"/>
      <c r="D140" s="503"/>
      <c r="E140" s="222"/>
      <c r="F140" s="222"/>
      <c r="G140" s="309"/>
      <c r="H140" s="310"/>
    </row>
    <row r="141" spans="1:8" x14ac:dyDescent="0.35">
      <c r="A141" s="141"/>
      <c r="B141" s="502"/>
      <c r="C141" s="506"/>
      <c r="D141" s="503"/>
      <c r="E141" s="222"/>
      <c r="F141" s="222"/>
      <c r="G141" s="309"/>
      <c r="H141" s="310"/>
    </row>
    <row r="142" spans="1:8" x14ac:dyDescent="0.35">
      <c r="A142" s="141"/>
      <c r="B142" s="502"/>
      <c r="C142" s="506"/>
      <c r="D142" s="503"/>
      <c r="E142" s="222"/>
      <c r="F142" s="222"/>
      <c r="G142" s="309"/>
      <c r="H142" s="310"/>
    </row>
    <row r="143" spans="1:8" x14ac:dyDescent="0.35">
      <c r="A143" s="141"/>
      <c r="B143" s="502"/>
      <c r="C143" s="506"/>
      <c r="D143" s="503"/>
      <c r="E143" s="222"/>
      <c r="F143" s="222"/>
      <c r="G143" s="309"/>
      <c r="H143" s="310"/>
    </row>
    <row r="144" spans="1:8" x14ac:dyDescent="0.35">
      <c r="A144" s="141"/>
      <c r="B144" s="502"/>
      <c r="C144" s="506"/>
      <c r="D144" s="503"/>
      <c r="E144" s="222"/>
      <c r="F144" s="222"/>
      <c r="G144" s="309"/>
      <c r="H144" s="310"/>
    </row>
    <row r="145" spans="1:8" x14ac:dyDescent="0.35">
      <c r="A145" s="141"/>
      <c r="B145" s="478" t="s">
        <v>153</v>
      </c>
      <c r="C145" s="479"/>
      <c r="D145" s="480"/>
      <c r="E145" s="222"/>
      <c r="F145" s="222"/>
      <c r="G145" s="309"/>
      <c r="H145" s="310"/>
    </row>
    <row r="146" spans="1:8" x14ac:dyDescent="0.35">
      <c r="A146" s="141"/>
      <c r="B146" s="502"/>
      <c r="C146" s="506"/>
      <c r="D146" s="503"/>
      <c r="E146" s="222"/>
      <c r="F146" s="222"/>
      <c r="G146" s="309"/>
      <c r="H146" s="310"/>
    </row>
    <row r="147" spans="1:8" ht="22" customHeight="1" x14ac:dyDescent="0.35">
      <c r="A147" s="141"/>
      <c r="B147" s="113" t="s">
        <v>288</v>
      </c>
      <c r="C147" s="151"/>
      <c r="D147" s="196"/>
      <c r="E147" s="196"/>
      <c r="F147" s="196"/>
      <c r="G147" s="197"/>
      <c r="H147" s="198"/>
    </row>
    <row r="148" spans="1:8" ht="15" customHeight="1" x14ac:dyDescent="0.35">
      <c r="A148" s="141"/>
      <c r="B148" s="502"/>
      <c r="C148" s="506"/>
      <c r="D148" s="503"/>
      <c r="E148" s="222"/>
      <c r="F148" s="222"/>
      <c r="G148" s="309"/>
      <c r="H148" s="310"/>
    </row>
    <row r="149" spans="1:8" x14ac:dyDescent="0.35">
      <c r="A149" s="141"/>
      <c r="B149" s="502"/>
      <c r="C149" s="506"/>
      <c r="D149" s="503"/>
      <c r="E149" s="222"/>
      <c r="F149" s="222"/>
      <c r="G149" s="309"/>
      <c r="H149" s="310"/>
    </row>
    <row r="150" spans="1:8" x14ac:dyDescent="0.35">
      <c r="A150" s="141"/>
      <c r="B150" s="502"/>
      <c r="C150" s="506"/>
      <c r="D150" s="503"/>
      <c r="E150" s="222"/>
      <c r="F150" s="222"/>
      <c r="G150" s="309"/>
      <c r="H150" s="310"/>
    </row>
    <row r="151" spans="1:8" x14ac:dyDescent="0.35">
      <c r="A151" s="141"/>
      <c r="B151" s="502"/>
      <c r="C151" s="506"/>
      <c r="D151" s="503"/>
      <c r="E151" s="222"/>
      <c r="F151" s="222"/>
      <c r="G151" s="309"/>
      <c r="H151" s="310"/>
    </row>
    <row r="152" spans="1:8" x14ac:dyDescent="0.35">
      <c r="A152" s="141"/>
      <c r="B152" s="502"/>
      <c r="C152" s="506"/>
      <c r="D152" s="503"/>
      <c r="E152" s="222"/>
      <c r="F152" s="222"/>
      <c r="G152" s="309"/>
      <c r="H152" s="310"/>
    </row>
    <row r="153" spans="1:8" x14ac:dyDescent="0.35">
      <c r="A153" s="141"/>
      <c r="B153" s="502"/>
      <c r="C153" s="506"/>
      <c r="D153" s="503"/>
      <c r="E153" s="222"/>
      <c r="F153" s="222"/>
      <c r="G153" s="309"/>
      <c r="H153" s="310"/>
    </row>
    <row r="154" spans="1:8" x14ac:dyDescent="0.35">
      <c r="A154" s="141"/>
      <c r="B154" s="502"/>
      <c r="C154" s="506"/>
      <c r="D154" s="503"/>
      <c r="E154" s="222"/>
      <c r="F154" s="222"/>
      <c r="G154" s="309"/>
      <c r="H154" s="310"/>
    </row>
    <row r="155" spans="1:8" x14ac:dyDescent="0.35">
      <c r="A155" s="141"/>
      <c r="B155" s="502"/>
      <c r="C155" s="506"/>
      <c r="D155" s="503"/>
      <c r="E155" s="222"/>
      <c r="F155" s="222"/>
      <c r="G155" s="309"/>
      <c r="H155" s="310"/>
    </row>
    <row r="156" spans="1:8" x14ac:dyDescent="0.35">
      <c r="A156" s="141"/>
      <c r="B156" s="502"/>
      <c r="C156" s="506"/>
      <c r="D156" s="503"/>
      <c r="E156" s="222"/>
      <c r="F156" s="222"/>
      <c r="G156" s="309"/>
      <c r="H156" s="310"/>
    </row>
    <row r="157" spans="1:8" x14ac:dyDescent="0.35">
      <c r="A157" s="141"/>
      <c r="B157" s="502"/>
      <c r="C157" s="506"/>
      <c r="D157" s="503"/>
      <c r="E157" s="222"/>
      <c r="F157" s="222"/>
      <c r="G157" s="309"/>
      <c r="H157" s="310"/>
    </row>
    <row r="158" spans="1:8" x14ac:dyDescent="0.35">
      <c r="A158" s="141"/>
      <c r="B158" s="478" t="s">
        <v>153</v>
      </c>
      <c r="C158" s="479"/>
      <c r="D158" s="480"/>
      <c r="E158" s="222"/>
      <c r="F158" s="222"/>
      <c r="G158" s="309"/>
      <c r="H158" s="310"/>
    </row>
    <row r="159" spans="1:8" x14ac:dyDescent="0.35">
      <c r="A159" s="141"/>
      <c r="B159" s="502"/>
      <c r="C159" s="506"/>
      <c r="D159" s="503"/>
      <c r="E159" s="222"/>
      <c r="F159" s="222"/>
      <c r="G159" s="309"/>
      <c r="H159" s="310"/>
    </row>
    <row r="160" spans="1:8" x14ac:dyDescent="0.35">
      <c r="A160" s="141"/>
      <c r="B160" s="199"/>
      <c r="C160" s="158"/>
      <c r="D160" s="311"/>
      <c r="E160" s="311"/>
      <c r="F160" s="311"/>
      <c r="G160" s="311"/>
      <c r="H160" s="312"/>
    </row>
    <row r="161" spans="1:8" x14ac:dyDescent="0.35">
      <c r="A161" s="95" t="s">
        <v>135</v>
      </c>
      <c r="B161" s="156" t="s">
        <v>336</v>
      </c>
      <c r="C161" s="157"/>
      <c r="D161" s="157"/>
      <c r="E161" s="158"/>
      <c r="F161" s="158"/>
      <c r="G161" s="158"/>
      <c r="H161" s="248"/>
    </row>
    <row r="162" spans="1:8" x14ac:dyDescent="0.35">
      <c r="A162" s="141"/>
      <c r="B162" s="473"/>
      <c r="C162" s="473"/>
      <c r="D162" s="473"/>
      <c r="E162" s="473"/>
      <c r="F162" s="473"/>
      <c r="G162" s="473"/>
      <c r="H162" s="474"/>
    </row>
    <row r="163" spans="1:8" x14ac:dyDescent="0.35">
      <c r="A163" s="141"/>
      <c r="B163" s="473"/>
      <c r="C163" s="473"/>
      <c r="D163" s="473"/>
      <c r="E163" s="473"/>
      <c r="F163" s="473"/>
      <c r="G163" s="473"/>
      <c r="H163" s="474"/>
    </row>
    <row r="164" spans="1:8" ht="15" thickBot="1" x14ac:dyDescent="0.4">
      <c r="A164" s="159"/>
      <c r="B164" s="250"/>
      <c r="C164" s="251"/>
      <c r="D164" s="251"/>
      <c r="E164" s="251"/>
      <c r="F164" s="251"/>
      <c r="G164" s="251"/>
      <c r="H164" s="313"/>
    </row>
    <row r="165" spans="1:8" x14ac:dyDescent="0.35">
      <c r="A165" s="97"/>
      <c r="B165" s="188"/>
      <c r="C165" s="158"/>
      <c r="D165" s="158"/>
      <c r="E165" s="158"/>
      <c r="F165" s="158"/>
      <c r="G165" s="158"/>
      <c r="H165" s="158"/>
    </row>
  </sheetData>
  <sheetProtection algorithmName="SHA-512" hashValue="dEnhXqX+Ml4ykseTh8JLv/PbGf3hiJLzCH9twoIyDJkoORWPCWElu+oE0z9D/sgYu+WC6rQiLw+sNPdKo1BxDw==" saltValue="7N/lnEQ75QRYGXNUN+bC9Q=="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75" priority="5">
      <formula>$F$11="no"</formula>
    </cfRule>
  </conditionalFormatting>
  <conditionalFormatting sqref="F39:F50 F52:F64 F66:F69 B97:H104 F135:F146 F148:F159">
    <cfRule type="expression" dxfId="74" priority="4">
      <formula>$F$13="no"</formula>
    </cfRule>
  </conditionalFormatting>
  <conditionalFormatting sqref="G39:G50 G52:G64 G66:G69 B106:H113 G135:G146 G148:G159">
    <cfRule type="expression" dxfId="73" priority="3">
      <formula>$F$15="no"</formula>
    </cfRule>
  </conditionalFormatting>
  <conditionalFormatting sqref="H39:H50 H52:H64 H66:H69 B115:H122 H135:H146 H148:H159">
    <cfRule type="expression" dxfId="72" priority="2">
      <formula>$F$17="no"</formula>
    </cfRule>
  </conditionalFormatting>
  <conditionalFormatting sqref="A27:H164">
    <cfRule type="expression" dxfId="71" priority="1">
      <formula>AND($F$11="no",$F$13="no",$F$15="no",$F$17="no")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F15 F17 F11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H164"/>
  <sheetViews>
    <sheetView showGridLines="0" zoomScaleNormal="100" workbookViewId="0">
      <pane ySplit="7" topLeftCell="A8" activePane="bottomLeft" state="frozen"/>
      <selection pane="bottomLeft"/>
    </sheetView>
  </sheetViews>
  <sheetFormatPr defaultColWidth="9.1796875" defaultRowHeight="14.5" x14ac:dyDescent="0.35"/>
  <cols>
    <col min="1" max="1" width="3" style="64" customWidth="1"/>
    <col min="2" max="2" width="12.54296875" style="64" customWidth="1"/>
    <col min="3" max="3" width="45" style="64" customWidth="1"/>
    <col min="4" max="4" width="15.81640625" style="64" customWidth="1"/>
    <col min="5" max="8" width="18.1796875" style="64" customWidth="1"/>
    <col min="9" max="16384" width="9.1796875" style="64"/>
  </cols>
  <sheetData>
    <row r="1" spans="1:8" ht="18.75" customHeight="1" x14ac:dyDescent="0.45">
      <c r="A1" s="63" t="str">
        <f>'Cover and Instructions'!A1</f>
        <v>Georgia Families MHPAEA Parity</v>
      </c>
      <c r="H1" s="65" t="s">
        <v>572</v>
      </c>
    </row>
    <row r="2" spans="1:8" ht="26" x14ac:dyDescent="0.6">
      <c r="A2" s="66" t="s">
        <v>16</v>
      </c>
    </row>
    <row r="3" spans="1:8" ht="21" x14ac:dyDescent="0.5">
      <c r="A3" s="68" t="s">
        <v>362</v>
      </c>
    </row>
    <row r="5" spans="1:8" x14ac:dyDescent="0.35">
      <c r="A5" s="70" t="s">
        <v>0</v>
      </c>
      <c r="C5" s="71" t="str">
        <f>'Cover and Instructions'!$D$4</f>
        <v>Peach State Health Plan</v>
      </c>
      <c r="D5" s="71"/>
      <c r="E5" s="71"/>
      <c r="F5" s="71"/>
      <c r="G5" s="71"/>
      <c r="H5" s="71"/>
    </row>
    <row r="6" spans="1:8" x14ac:dyDescent="0.35">
      <c r="A6" s="70" t="s">
        <v>515</v>
      </c>
      <c r="C6" s="71" t="str">
        <f>'Cover and Instructions'!D5</f>
        <v>Title XIX Adults</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420</v>
      </c>
      <c r="C11" s="80"/>
      <c r="D11" s="80"/>
      <c r="E11" s="80"/>
      <c r="F11" s="168"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421</v>
      </c>
      <c r="C13" s="80"/>
      <c r="D13" s="80"/>
      <c r="E13" s="80"/>
      <c r="F13" s="85"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422</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403</v>
      </c>
      <c r="C17" s="80"/>
      <c r="D17" s="80"/>
      <c r="E17" s="80"/>
      <c r="F17" s="85" t="s">
        <v>372</v>
      </c>
      <c r="G17" s="86" t="str">
        <f>IF(F17="yes","  Complete Section 1 and Section 2","")</f>
        <v/>
      </c>
      <c r="H17" s="81"/>
    </row>
    <row r="18" spans="1:8" ht="5.25" customHeight="1" x14ac:dyDescent="0.35">
      <c r="A18" s="82"/>
      <c r="B18" s="83"/>
      <c r="C18" s="80"/>
      <c r="D18" s="80"/>
      <c r="E18" s="80"/>
      <c r="F18" s="80"/>
      <c r="G18" s="88"/>
      <c r="H18" s="81"/>
    </row>
    <row r="19" spans="1:8" x14ac:dyDescent="0.35">
      <c r="A19" s="82" t="s">
        <v>493</v>
      </c>
      <c r="B19" s="518" t="s">
        <v>574</v>
      </c>
      <c r="C19" s="518"/>
      <c r="D19" s="518"/>
      <c r="E19" s="518"/>
      <c r="F19" s="518"/>
      <c r="G19" s="518"/>
      <c r="H19" s="519"/>
    </row>
    <row r="20" spans="1:8" x14ac:dyDescent="0.35">
      <c r="A20" s="297"/>
      <c r="B20" s="518"/>
      <c r="C20" s="518"/>
      <c r="D20" s="518"/>
      <c r="E20" s="518"/>
      <c r="F20" s="518"/>
      <c r="G20" s="518"/>
      <c r="H20" s="519"/>
    </row>
    <row r="21" spans="1:8" x14ac:dyDescent="0.35">
      <c r="A21" s="297"/>
      <c r="B21" s="518"/>
      <c r="C21" s="518"/>
      <c r="D21" s="518"/>
      <c r="E21" s="518"/>
      <c r="F21" s="518"/>
      <c r="G21" s="518"/>
      <c r="H21" s="519"/>
    </row>
    <row r="22" spans="1:8" x14ac:dyDescent="0.35">
      <c r="A22" s="297"/>
      <c r="B22" s="518"/>
      <c r="C22" s="518"/>
      <c r="D22" s="518"/>
      <c r="E22" s="518"/>
      <c r="F22" s="518"/>
      <c r="G22" s="518"/>
      <c r="H22" s="519"/>
    </row>
    <row r="23" spans="1:8" x14ac:dyDescent="0.35">
      <c r="A23" s="82"/>
      <c r="B23" s="520"/>
      <c r="C23" s="521"/>
      <c r="D23" s="521"/>
      <c r="E23" s="521"/>
      <c r="F23" s="521"/>
      <c r="G23" s="521"/>
      <c r="H23" s="522"/>
    </row>
    <row r="24" spans="1:8" x14ac:dyDescent="0.35">
      <c r="A24" s="82"/>
      <c r="B24" s="523"/>
      <c r="C24" s="523"/>
      <c r="D24" s="523"/>
      <c r="E24" s="523"/>
      <c r="F24" s="523"/>
      <c r="G24" s="523"/>
      <c r="H24" s="524"/>
    </row>
    <row r="25" spans="1:8" ht="15" thickBot="1" x14ac:dyDescent="0.4">
      <c r="A25" s="89"/>
      <c r="B25" s="90"/>
      <c r="C25" s="91"/>
      <c r="D25" s="91"/>
      <c r="E25" s="91"/>
      <c r="F25" s="91"/>
      <c r="G25" s="92"/>
      <c r="H25" s="94"/>
    </row>
    <row r="26" spans="1:8" ht="15" thickBot="1" x14ac:dyDescent="0.4"/>
    <row r="27" spans="1:8" ht="16" thickBot="1" x14ac:dyDescent="0.4">
      <c r="A27" s="462" t="s">
        <v>404</v>
      </c>
      <c r="B27" s="463"/>
      <c r="C27" s="463"/>
      <c r="D27" s="463"/>
      <c r="E27" s="463"/>
      <c r="F27" s="463"/>
      <c r="G27" s="463"/>
      <c r="H27" s="464"/>
    </row>
    <row r="28" spans="1:8" x14ac:dyDescent="0.35">
      <c r="A28" s="95" t="s">
        <v>130</v>
      </c>
      <c r="B28" s="486" t="s">
        <v>360</v>
      </c>
      <c r="C28" s="486"/>
      <c r="D28" s="486"/>
      <c r="E28" s="486"/>
      <c r="F28" s="486"/>
      <c r="G28" s="486"/>
      <c r="H28" s="487"/>
    </row>
    <row r="29" spans="1:8" x14ac:dyDescent="0.35">
      <c r="A29" s="95"/>
      <c r="B29" s="488"/>
      <c r="C29" s="488"/>
      <c r="D29" s="488"/>
      <c r="E29" s="488"/>
      <c r="F29" s="488"/>
      <c r="G29" s="488"/>
      <c r="H29" s="489"/>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97"/>
      <c r="D32" s="476"/>
      <c r="E32" s="476"/>
      <c r="F32" s="476"/>
      <c r="G32" s="476"/>
      <c r="H32" s="477"/>
    </row>
    <row r="33" spans="1:8" x14ac:dyDescent="0.35">
      <c r="A33" s="95"/>
      <c r="B33" s="97"/>
      <c r="C33" s="182"/>
      <c r="D33" s="182"/>
      <c r="E33" s="182"/>
      <c r="F33" s="182"/>
      <c r="G33" s="182"/>
      <c r="H33" s="183"/>
    </row>
    <row r="34" spans="1:8" ht="15" customHeight="1" x14ac:dyDescent="0.35">
      <c r="A34" s="141"/>
      <c r="B34" s="182"/>
      <c r="C34" s="182"/>
      <c r="D34" s="182"/>
      <c r="E34" s="490" t="s">
        <v>358</v>
      </c>
      <c r="F34" s="490"/>
      <c r="G34" s="490"/>
      <c r="H34" s="491"/>
    </row>
    <row r="35" spans="1:8" x14ac:dyDescent="0.35">
      <c r="A35" s="141"/>
      <c r="B35" s="97"/>
      <c r="C35" s="97"/>
      <c r="D35" s="97"/>
      <c r="E35" s="182" t="s">
        <v>311</v>
      </c>
      <c r="F35" s="182" t="s">
        <v>311</v>
      </c>
      <c r="G35" s="182" t="s">
        <v>311</v>
      </c>
      <c r="H35" s="183" t="s">
        <v>311</v>
      </c>
    </row>
    <row r="36" spans="1:8" x14ac:dyDescent="0.35">
      <c r="A36" s="141"/>
      <c r="B36" s="103"/>
      <c r="C36" s="103"/>
      <c r="D36" s="103" t="s">
        <v>165</v>
      </c>
      <c r="E36" s="104" t="s">
        <v>257</v>
      </c>
      <c r="F36" s="104" t="s">
        <v>312</v>
      </c>
      <c r="G36" s="104" t="s">
        <v>313</v>
      </c>
      <c r="H36" s="105" t="s">
        <v>314</v>
      </c>
    </row>
    <row r="37" spans="1:8" x14ac:dyDescent="0.35">
      <c r="A37" s="141"/>
      <c r="B37" s="106" t="s">
        <v>192</v>
      </c>
      <c r="C37" s="107"/>
      <c r="D37" s="107" t="s">
        <v>158</v>
      </c>
      <c r="E37" s="111" t="s">
        <v>195</v>
      </c>
      <c r="F37" s="111" t="s">
        <v>259</v>
      </c>
      <c r="G37" s="111" t="s">
        <v>258</v>
      </c>
      <c r="H37" s="299" t="s">
        <v>315</v>
      </c>
    </row>
    <row r="38" spans="1:8" ht="22" customHeight="1" x14ac:dyDescent="0.35">
      <c r="A38" s="141"/>
      <c r="B38" s="113" t="s">
        <v>287</v>
      </c>
      <c r="C38" s="103"/>
      <c r="D38" s="103"/>
      <c r="E38" s="103"/>
      <c r="F38" s="103"/>
      <c r="G38" s="103"/>
      <c r="H38" s="184"/>
    </row>
    <row r="39" spans="1:8" ht="15" customHeight="1" x14ac:dyDescent="0.35">
      <c r="A39" s="141"/>
      <c r="B39" s="475"/>
      <c r="C39" s="475"/>
      <c r="D39" s="191"/>
      <c r="E39" s="191"/>
      <c r="F39" s="191"/>
      <c r="G39" s="194"/>
      <c r="H39" s="195"/>
    </row>
    <row r="40" spans="1:8" x14ac:dyDescent="0.35">
      <c r="A40" s="141"/>
      <c r="B40" s="475"/>
      <c r="C40" s="475"/>
      <c r="D40" s="191"/>
      <c r="E40" s="191"/>
      <c r="F40" s="191"/>
      <c r="G40" s="194"/>
      <c r="H40" s="195"/>
    </row>
    <row r="41" spans="1:8" x14ac:dyDescent="0.35">
      <c r="A41" s="141"/>
      <c r="B41" s="475"/>
      <c r="C41" s="475"/>
      <c r="D41" s="191"/>
      <c r="E41" s="191"/>
      <c r="F41" s="191"/>
      <c r="G41" s="194"/>
      <c r="H41" s="195"/>
    </row>
    <row r="42" spans="1:8" x14ac:dyDescent="0.35">
      <c r="A42" s="141"/>
      <c r="B42" s="475"/>
      <c r="C42" s="475"/>
      <c r="D42" s="191"/>
      <c r="E42" s="191"/>
      <c r="F42" s="191"/>
      <c r="G42" s="194"/>
      <c r="H42" s="195"/>
    </row>
    <row r="43" spans="1:8" x14ac:dyDescent="0.35">
      <c r="A43" s="141"/>
      <c r="B43" s="475"/>
      <c r="C43" s="475"/>
      <c r="D43" s="191"/>
      <c r="E43" s="191"/>
      <c r="F43" s="191"/>
      <c r="G43" s="194"/>
      <c r="H43" s="195"/>
    </row>
    <row r="44" spans="1:8" x14ac:dyDescent="0.35">
      <c r="A44" s="141"/>
      <c r="B44" s="475"/>
      <c r="C44" s="475"/>
      <c r="D44" s="191"/>
      <c r="E44" s="191"/>
      <c r="F44" s="191"/>
      <c r="G44" s="194"/>
      <c r="H44" s="195"/>
    </row>
    <row r="45" spans="1:8" x14ac:dyDescent="0.35">
      <c r="A45" s="141"/>
      <c r="B45" s="475"/>
      <c r="C45" s="475"/>
      <c r="D45" s="191"/>
      <c r="E45" s="191"/>
      <c r="F45" s="191"/>
      <c r="G45" s="194"/>
      <c r="H45" s="195"/>
    </row>
    <row r="46" spans="1:8" x14ac:dyDescent="0.35">
      <c r="A46" s="141"/>
      <c r="B46" s="475"/>
      <c r="C46" s="475"/>
      <c r="D46" s="191"/>
      <c r="E46" s="191"/>
      <c r="F46" s="191"/>
      <c r="G46" s="194"/>
      <c r="H46" s="195"/>
    </row>
    <row r="47" spans="1:8" x14ac:dyDescent="0.35">
      <c r="A47" s="141"/>
      <c r="B47" s="475"/>
      <c r="C47" s="475"/>
      <c r="D47" s="191"/>
      <c r="E47" s="191"/>
      <c r="F47" s="191"/>
      <c r="G47" s="194"/>
      <c r="H47" s="195"/>
    </row>
    <row r="48" spans="1:8" x14ac:dyDescent="0.35">
      <c r="A48" s="141"/>
      <c r="B48" s="475"/>
      <c r="C48" s="475"/>
      <c r="D48" s="191"/>
      <c r="E48" s="191"/>
      <c r="F48" s="191"/>
      <c r="G48" s="194"/>
      <c r="H48" s="195"/>
    </row>
    <row r="49" spans="1:8" x14ac:dyDescent="0.35">
      <c r="A49" s="141"/>
      <c r="B49" s="504" t="s">
        <v>153</v>
      </c>
      <c r="C49" s="504"/>
      <c r="D49" s="191"/>
      <c r="E49" s="191"/>
      <c r="F49" s="191"/>
      <c r="G49" s="194"/>
      <c r="H49" s="195"/>
    </row>
    <row r="50" spans="1:8" x14ac:dyDescent="0.35">
      <c r="A50" s="141"/>
      <c r="B50" s="475"/>
      <c r="C50" s="475"/>
      <c r="D50" s="191"/>
      <c r="E50" s="191"/>
      <c r="F50" s="191"/>
      <c r="G50" s="194"/>
      <c r="H50" s="195"/>
    </row>
    <row r="51" spans="1:8" ht="22" customHeight="1" x14ac:dyDescent="0.35">
      <c r="A51" s="141"/>
      <c r="B51" s="113" t="s">
        <v>288</v>
      </c>
      <c r="C51" s="151"/>
      <c r="D51" s="196"/>
      <c r="E51" s="196"/>
      <c r="F51" s="196"/>
      <c r="G51" s="197"/>
      <c r="H51" s="198"/>
    </row>
    <row r="52" spans="1:8" x14ac:dyDescent="0.35">
      <c r="A52" s="141"/>
      <c r="B52" s="475"/>
      <c r="C52" s="475"/>
      <c r="D52" s="191"/>
      <c r="E52" s="191"/>
      <c r="F52" s="191"/>
      <c r="G52" s="194"/>
      <c r="H52" s="195"/>
    </row>
    <row r="53" spans="1:8" x14ac:dyDescent="0.35">
      <c r="A53" s="141"/>
      <c r="B53" s="475"/>
      <c r="C53" s="475"/>
      <c r="D53" s="191"/>
      <c r="E53" s="191"/>
      <c r="F53" s="191"/>
      <c r="G53" s="194"/>
      <c r="H53" s="195"/>
    </row>
    <row r="54" spans="1:8" x14ac:dyDescent="0.35">
      <c r="A54" s="141"/>
      <c r="B54" s="475"/>
      <c r="C54" s="475"/>
      <c r="D54" s="191"/>
      <c r="E54" s="191"/>
      <c r="F54" s="191"/>
      <c r="G54" s="194"/>
      <c r="H54" s="195"/>
    </row>
    <row r="55" spans="1:8" x14ac:dyDescent="0.35">
      <c r="A55" s="141"/>
      <c r="B55" s="475"/>
      <c r="C55" s="475"/>
      <c r="D55" s="191"/>
      <c r="E55" s="191"/>
      <c r="F55" s="191"/>
      <c r="G55" s="194"/>
      <c r="H55" s="195"/>
    </row>
    <row r="56" spans="1:8" x14ac:dyDescent="0.35">
      <c r="A56" s="141"/>
      <c r="B56" s="475"/>
      <c r="C56" s="475"/>
      <c r="D56" s="191"/>
      <c r="E56" s="191"/>
      <c r="F56" s="191"/>
      <c r="G56" s="194"/>
      <c r="H56" s="195"/>
    </row>
    <row r="57" spans="1:8" x14ac:dyDescent="0.35">
      <c r="A57" s="141"/>
      <c r="B57" s="475"/>
      <c r="C57" s="475"/>
      <c r="D57" s="191"/>
      <c r="E57" s="191"/>
      <c r="F57" s="191"/>
      <c r="G57" s="194"/>
      <c r="H57" s="195"/>
    </row>
    <row r="58" spans="1:8" x14ac:dyDescent="0.35">
      <c r="A58" s="141"/>
      <c r="B58" s="475"/>
      <c r="C58" s="475"/>
      <c r="D58" s="191"/>
      <c r="E58" s="191"/>
      <c r="F58" s="191"/>
      <c r="G58" s="194"/>
      <c r="H58" s="195"/>
    </row>
    <row r="59" spans="1:8" x14ac:dyDescent="0.35">
      <c r="A59" s="141"/>
      <c r="B59" s="475"/>
      <c r="C59" s="475"/>
      <c r="D59" s="191"/>
      <c r="E59" s="191"/>
      <c r="F59" s="191"/>
      <c r="G59" s="194"/>
      <c r="H59" s="195"/>
    </row>
    <row r="60" spans="1:8" x14ac:dyDescent="0.35">
      <c r="A60" s="141"/>
      <c r="B60" s="475"/>
      <c r="C60" s="475"/>
      <c r="D60" s="191"/>
      <c r="E60" s="191"/>
      <c r="F60" s="191"/>
      <c r="G60" s="194"/>
      <c r="H60" s="195"/>
    </row>
    <row r="61" spans="1:8" x14ac:dyDescent="0.35">
      <c r="A61" s="141"/>
      <c r="B61" s="475"/>
      <c r="C61" s="475"/>
      <c r="D61" s="191"/>
      <c r="E61" s="191"/>
      <c r="F61" s="191"/>
      <c r="G61" s="194"/>
      <c r="H61" s="195"/>
    </row>
    <row r="62" spans="1:8" x14ac:dyDescent="0.35">
      <c r="A62" s="141"/>
      <c r="B62" s="504" t="s">
        <v>153</v>
      </c>
      <c r="C62" s="504"/>
      <c r="D62" s="191"/>
      <c r="E62" s="191"/>
      <c r="F62" s="191"/>
      <c r="G62" s="194"/>
      <c r="H62" s="195"/>
    </row>
    <row r="63" spans="1:8" x14ac:dyDescent="0.35">
      <c r="A63" s="141"/>
      <c r="B63" s="475"/>
      <c r="C63" s="475"/>
      <c r="D63" s="191"/>
      <c r="E63" s="191"/>
      <c r="F63" s="191"/>
      <c r="G63" s="194"/>
      <c r="H63" s="195"/>
    </row>
    <row r="64" spans="1:8" x14ac:dyDescent="0.35">
      <c r="A64" s="141"/>
      <c r="B64" s="199"/>
      <c r="C64" s="158"/>
      <c r="D64" s="201">
        <f>SUM(D39:D63)</f>
        <v>0</v>
      </c>
      <c r="E64" s="201">
        <f>SUM(E39:E63)</f>
        <v>0</v>
      </c>
      <c r="F64" s="201">
        <f>SUM(F39:F63)</f>
        <v>0</v>
      </c>
      <c r="G64" s="201">
        <f>SUM(G39:G63)</f>
        <v>0</v>
      </c>
      <c r="H64" s="300">
        <f>SUM(H39:H63)</f>
        <v>0</v>
      </c>
    </row>
    <row r="65" spans="1:8" x14ac:dyDescent="0.35">
      <c r="A65" s="95" t="s">
        <v>131</v>
      </c>
      <c r="B65" s="100" t="s">
        <v>297</v>
      </c>
      <c r="C65" s="158"/>
      <c r="D65" s="203"/>
      <c r="E65" s="203"/>
      <c r="F65" s="203"/>
      <c r="G65" s="197"/>
      <c r="H65" s="198"/>
    </row>
    <row r="66" spans="1:8" x14ac:dyDescent="0.35">
      <c r="A66" s="141"/>
      <c r="B66" s="97"/>
      <c r="C66" s="97" t="s">
        <v>283</v>
      </c>
      <c r="D66" s="201">
        <f>D64</f>
        <v>0</v>
      </c>
      <c r="E66" s="201">
        <f t="shared" ref="E66:H66" si="0">E64</f>
        <v>0</v>
      </c>
      <c r="F66" s="201">
        <f t="shared" si="0"/>
        <v>0</v>
      </c>
      <c r="G66" s="201">
        <f t="shared" si="0"/>
        <v>0</v>
      </c>
      <c r="H66" s="300">
        <f t="shared" si="0"/>
        <v>0</v>
      </c>
    </row>
    <row r="67" spans="1:8" x14ac:dyDescent="0.35">
      <c r="A67" s="141"/>
      <c r="B67" s="97"/>
      <c r="C67" s="97" t="s">
        <v>284</v>
      </c>
      <c r="D67" s="97"/>
      <c r="E67" s="120" t="e">
        <f>E64/D64</f>
        <v>#DIV/0!</v>
      </c>
      <c r="F67" s="120" t="e">
        <f>F64/D64</f>
        <v>#DIV/0!</v>
      </c>
      <c r="G67" s="120" t="e">
        <f>G64/D64</f>
        <v>#DIV/0!</v>
      </c>
      <c r="H67" s="207" t="e">
        <f>H64/D64</f>
        <v>#DIV/0!</v>
      </c>
    </row>
    <row r="68" spans="1:8" x14ac:dyDescent="0.35">
      <c r="A68" s="141"/>
      <c r="B68" s="97"/>
      <c r="C68" s="208" t="s">
        <v>298</v>
      </c>
      <c r="D68" s="97"/>
      <c r="E68" s="121" t="e">
        <f>IF(E67&gt;=(2/3),"Yes","No")</f>
        <v>#DIV/0!</v>
      </c>
      <c r="F68" s="121" t="e">
        <f>IF(F67&gt;=(2/3),"Yes","No")</f>
        <v>#DIV/0!</v>
      </c>
      <c r="G68" s="121" t="e">
        <f>IF(G67&gt;=(2/3),"Yes","No")</f>
        <v>#DIV/0!</v>
      </c>
      <c r="H68" s="209" t="e">
        <f>IF(H67&gt;=(2/3),"Yes","No")</f>
        <v>#DIV/0!</v>
      </c>
    </row>
    <row r="69" spans="1:8" x14ac:dyDescent="0.35">
      <c r="A69" s="141"/>
      <c r="B69" s="97"/>
      <c r="C69" s="97"/>
      <c r="D69" s="97"/>
      <c r="E69" s="212" t="e">
        <f>IF(E68="No", "Note A", "Note B")</f>
        <v>#DIV/0!</v>
      </c>
      <c r="F69" s="212" t="e">
        <f>IF(F68="No", "Note A", "Note B")</f>
        <v>#DIV/0!</v>
      </c>
      <c r="G69" s="212" t="e">
        <f>IF(G68="No", "Note A", "Note B")</f>
        <v>#DIV/0!</v>
      </c>
      <c r="H69" s="264" t="e">
        <f>IF(H68="No", "Note A", "Note B")</f>
        <v>#DIV/0!</v>
      </c>
    </row>
    <row r="70" spans="1:8" x14ac:dyDescent="0.35">
      <c r="A70" s="141"/>
      <c r="B70" s="97"/>
      <c r="C70" s="97"/>
      <c r="D70" s="97"/>
      <c r="E70" s="212"/>
      <c r="F70" s="212"/>
      <c r="G70" s="212"/>
      <c r="H70" s="264"/>
    </row>
    <row r="71" spans="1:8" ht="15" customHeight="1" x14ac:dyDescent="0.35">
      <c r="A71" s="141"/>
      <c r="B71" s="213" t="s">
        <v>291</v>
      </c>
      <c r="C71" s="199" t="s">
        <v>316</v>
      </c>
      <c r="D71" s="199"/>
      <c r="E71" s="199"/>
      <c r="F71" s="199"/>
      <c r="G71" s="199"/>
      <c r="H71" s="214"/>
    </row>
    <row r="72" spans="1:8" ht="30.75" customHeight="1" x14ac:dyDescent="0.35">
      <c r="A72" s="141"/>
      <c r="B72" s="314" t="s">
        <v>292</v>
      </c>
      <c r="C72" s="525" t="s">
        <v>353</v>
      </c>
      <c r="D72" s="525"/>
      <c r="E72" s="525"/>
      <c r="F72" s="525"/>
      <c r="G72" s="525"/>
      <c r="H72" s="526"/>
    </row>
    <row r="73" spans="1:8" x14ac:dyDescent="0.35">
      <c r="A73" s="141"/>
      <c r="B73" s="215"/>
      <c r="C73" s="301"/>
      <c r="D73" s="301"/>
      <c r="E73" s="301"/>
      <c r="F73" s="301"/>
      <c r="G73" s="301"/>
      <c r="H73" s="302"/>
    </row>
    <row r="74" spans="1:8" x14ac:dyDescent="0.35">
      <c r="A74" s="95" t="s">
        <v>132</v>
      </c>
      <c r="B74" s="100" t="s">
        <v>293</v>
      </c>
      <c r="C74" s="97"/>
      <c r="D74" s="97"/>
      <c r="E74" s="121"/>
      <c r="F74" s="121"/>
      <c r="G74" s="121"/>
      <c r="H74" s="209"/>
    </row>
    <row r="75" spans="1:8" x14ac:dyDescent="0.35">
      <c r="A75" s="141"/>
      <c r="B75" s="488" t="s">
        <v>367</v>
      </c>
      <c r="C75" s="488"/>
      <c r="D75" s="488"/>
      <c r="E75" s="488"/>
      <c r="F75" s="488"/>
      <c r="G75" s="488"/>
      <c r="H75" s="489"/>
    </row>
    <row r="76" spans="1:8" x14ac:dyDescent="0.35">
      <c r="A76" s="95"/>
      <c r="B76" s="488"/>
      <c r="C76" s="488"/>
      <c r="D76" s="488"/>
      <c r="E76" s="488"/>
      <c r="F76" s="488"/>
      <c r="G76" s="488"/>
      <c r="H76" s="489"/>
    </row>
    <row r="77" spans="1:8" x14ac:dyDescent="0.35">
      <c r="A77" s="95"/>
      <c r="B77" s="97"/>
      <c r="C77" s="97"/>
      <c r="D77" s="97"/>
      <c r="E77" s="121"/>
      <c r="F77" s="121"/>
      <c r="G77" s="121"/>
      <c r="H77" s="209"/>
    </row>
    <row r="78" spans="1:8" x14ac:dyDescent="0.35">
      <c r="A78" s="95"/>
      <c r="B78" s="488" t="s">
        <v>364</v>
      </c>
      <c r="C78" s="488"/>
      <c r="D78" s="488"/>
      <c r="E78" s="488"/>
      <c r="F78" s="488"/>
      <c r="G78" s="488"/>
      <c r="H78" s="489"/>
    </row>
    <row r="79" spans="1:8" x14ac:dyDescent="0.35">
      <c r="A79" s="95"/>
      <c r="B79" s="488"/>
      <c r="C79" s="488"/>
      <c r="D79" s="488"/>
      <c r="E79" s="488"/>
      <c r="F79" s="488"/>
      <c r="G79" s="488"/>
      <c r="H79" s="489"/>
    </row>
    <row r="80" spans="1:8" x14ac:dyDescent="0.35">
      <c r="A80" s="95"/>
      <c r="B80" s="488"/>
      <c r="C80" s="488"/>
      <c r="D80" s="488"/>
      <c r="E80" s="488"/>
      <c r="F80" s="488"/>
      <c r="G80" s="488"/>
      <c r="H80" s="489"/>
    </row>
    <row r="81" spans="1:8" x14ac:dyDescent="0.35">
      <c r="A81" s="95"/>
      <c r="B81" s="488"/>
      <c r="C81" s="488"/>
      <c r="D81" s="488"/>
      <c r="E81" s="488"/>
      <c r="F81" s="488"/>
      <c r="G81" s="488"/>
      <c r="H81" s="489"/>
    </row>
    <row r="82" spans="1:8" x14ac:dyDescent="0.35">
      <c r="A82" s="95"/>
      <c r="B82" s="97"/>
      <c r="C82" s="97"/>
      <c r="D82" s="97"/>
      <c r="E82" s="121"/>
      <c r="F82" s="121"/>
      <c r="G82" s="121"/>
      <c r="H82" s="209"/>
    </row>
    <row r="83" spans="1:8" x14ac:dyDescent="0.35">
      <c r="A83" s="95"/>
      <c r="B83" s="100" t="s">
        <v>413</v>
      </c>
      <c r="C83" s="97"/>
      <c r="D83" s="476"/>
      <c r="E83" s="476"/>
      <c r="F83" s="476"/>
      <c r="G83" s="476"/>
      <c r="H83" s="477"/>
    </row>
    <row r="84" spans="1:8" x14ac:dyDescent="0.35">
      <c r="A84" s="95"/>
      <c r="B84" s="97"/>
      <c r="C84" s="182"/>
      <c r="D84" s="182"/>
      <c r="E84" s="182"/>
      <c r="F84" s="182"/>
      <c r="G84" s="182"/>
      <c r="H84" s="183"/>
    </row>
    <row r="85" spans="1:8" x14ac:dyDescent="0.35">
      <c r="A85" s="95"/>
      <c r="B85" s="97"/>
      <c r="C85" s="97"/>
      <c r="D85" s="101"/>
      <c r="E85" s="216"/>
      <c r="F85" s="216"/>
      <c r="G85" s="216"/>
      <c r="H85" s="217"/>
    </row>
    <row r="86" spans="1:8" x14ac:dyDescent="0.35">
      <c r="A86" s="95"/>
      <c r="B86" s="97"/>
      <c r="C86" s="97"/>
      <c r="D86" s="101" t="s">
        <v>366</v>
      </c>
      <c r="E86" s="216" t="s">
        <v>295</v>
      </c>
      <c r="F86" s="216" t="s">
        <v>300</v>
      </c>
      <c r="G86" s="216"/>
      <c r="H86" s="217"/>
    </row>
    <row r="87" spans="1:8" x14ac:dyDescent="0.35">
      <c r="A87" s="95"/>
      <c r="B87" s="218" t="s">
        <v>365</v>
      </c>
      <c r="C87" s="108"/>
      <c r="D87" s="219" t="s">
        <v>303</v>
      </c>
      <c r="E87" s="220" t="s">
        <v>296</v>
      </c>
      <c r="F87" s="220" t="s">
        <v>299</v>
      </c>
      <c r="G87" s="303" t="s">
        <v>304</v>
      </c>
      <c r="H87" s="304"/>
    </row>
    <row r="88" spans="1:8" x14ac:dyDescent="0.35">
      <c r="A88" s="95"/>
      <c r="B88" s="208" t="s">
        <v>318</v>
      </c>
      <c r="C88" s="97"/>
      <c r="D88" s="97"/>
      <c r="E88" s="121"/>
      <c r="F88" s="97"/>
      <c r="G88" s="121"/>
      <c r="H88" s="209"/>
    </row>
    <row r="89" spans="1:8" x14ac:dyDescent="0.35">
      <c r="A89" s="95"/>
      <c r="B89" s="97"/>
      <c r="C89" s="221" t="e">
        <f>IF(E68="Yes", "Complete Analysis", "N/A - Do Not Complete")</f>
        <v>#DIV/0!</v>
      </c>
      <c r="D89" s="222"/>
      <c r="E89" s="191"/>
      <c r="F89" s="120" t="e">
        <f>E89/E95</f>
        <v>#DIV/0!</v>
      </c>
      <c r="G89" s="496"/>
      <c r="H89" s="497"/>
    </row>
    <row r="90" spans="1:8" x14ac:dyDescent="0.35">
      <c r="A90" s="95"/>
      <c r="B90" s="97"/>
      <c r="C90" s="97"/>
      <c r="D90" s="222"/>
      <c r="E90" s="191"/>
      <c r="F90" s="120" t="e">
        <f>E90/E95</f>
        <v>#DIV/0!</v>
      </c>
      <c r="G90" s="496"/>
      <c r="H90" s="497"/>
    </row>
    <row r="91" spans="1:8" x14ac:dyDescent="0.35">
      <c r="A91" s="95"/>
      <c r="B91" s="97"/>
      <c r="C91" s="97"/>
      <c r="D91" s="222"/>
      <c r="E91" s="191"/>
      <c r="F91" s="120" t="e">
        <f>E91/E95</f>
        <v>#DIV/0!</v>
      </c>
      <c r="G91" s="496"/>
      <c r="H91" s="497"/>
    </row>
    <row r="92" spans="1:8" x14ac:dyDescent="0.35">
      <c r="A92" s="95"/>
      <c r="B92" s="97"/>
      <c r="C92" s="97"/>
      <c r="D92" s="222"/>
      <c r="E92" s="191"/>
      <c r="F92" s="120" t="e">
        <f>E92/E95</f>
        <v>#DIV/0!</v>
      </c>
      <c r="G92" s="496"/>
      <c r="H92" s="497"/>
    </row>
    <row r="93" spans="1:8" x14ac:dyDescent="0.35">
      <c r="A93" s="95"/>
      <c r="B93" s="97"/>
      <c r="C93" s="97"/>
      <c r="D93" s="222"/>
      <c r="E93" s="191"/>
      <c r="F93" s="120" t="e">
        <f>E93/E95</f>
        <v>#DIV/0!</v>
      </c>
      <c r="G93" s="496"/>
      <c r="H93" s="497"/>
    </row>
    <row r="94" spans="1:8" x14ac:dyDescent="0.35">
      <c r="A94" s="95"/>
      <c r="B94" s="97"/>
      <c r="C94" s="97"/>
      <c r="D94" s="223"/>
      <c r="E94" s="224"/>
      <c r="F94" s="120" t="e">
        <f>E94/E95</f>
        <v>#DIV/0!</v>
      </c>
      <c r="G94" s="498"/>
      <c r="H94" s="499"/>
    </row>
    <row r="95" spans="1:8" x14ac:dyDescent="0.35">
      <c r="A95" s="95"/>
      <c r="B95" s="97"/>
      <c r="C95" s="225"/>
      <c r="D95" s="225" t="s">
        <v>322</v>
      </c>
      <c r="E95" s="226">
        <f>SUM(E89:E94)</f>
        <v>0</v>
      </c>
      <c r="F95" s="121"/>
      <c r="G95" s="227" t="s">
        <v>305</v>
      </c>
      <c r="H95" s="229"/>
    </row>
    <row r="96" spans="1:8" x14ac:dyDescent="0.35">
      <c r="A96" s="95"/>
      <c r="B96" s="97"/>
      <c r="C96" s="97"/>
      <c r="D96" s="97"/>
      <c r="E96" s="121"/>
      <c r="F96" s="121"/>
      <c r="G96" s="121"/>
      <c r="H96" s="209"/>
    </row>
    <row r="97" spans="1:8" x14ac:dyDescent="0.35">
      <c r="A97" s="95"/>
      <c r="B97" s="97" t="s">
        <v>319</v>
      </c>
      <c r="C97" s="97"/>
      <c r="D97" s="97"/>
      <c r="E97" s="121"/>
      <c r="F97" s="121"/>
      <c r="G97" s="121"/>
      <c r="H97" s="209"/>
    </row>
    <row r="98" spans="1:8" x14ac:dyDescent="0.35">
      <c r="A98" s="95"/>
      <c r="B98" s="97"/>
      <c r="C98" s="221" t="e">
        <f>IF(F68="Yes", "Complete Analysis", "N/A - Do Not Complete")</f>
        <v>#DIV/0!</v>
      </c>
      <c r="D98" s="222"/>
      <c r="E98" s="191"/>
      <c r="F98" s="120" t="e">
        <f>E98/E104</f>
        <v>#DIV/0!</v>
      </c>
      <c r="G98" s="496"/>
      <c r="H98" s="497"/>
    </row>
    <row r="99" spans="1:8" x14ac:dyDescent="0.35">
      <c r="A99" s="95"/>
      <c r="B99" s="97"/>
      <c r="C99" s="97"/>
      <c r="D99" s="222"/>
      <c r="E99" s="191"/>
      <c r="F99" s="120" t="e">
        <f>E99/E104</f>
        <v>#DIV/0!</v>
      </c>
      <c r="G99" s="496"/>
      <c r="H99" s="497"/>
    </row>
    <row r="100" spans="1:8" x14ac:dyDescent="0.35">
      <c r="A100" s="95"/>
      <c r="B100" s="97"/>
      <c r="C100" s="97"/>
      <c r="D100" s="222"/>
      <c r="E100" s="191"/>
      <c r="F100" s="120" t="e">
        <f>E100/E104</f>
        <v>#DIV/0!</v>
      </c>
      <c r="G100" s="496"/>
      <c r="H100" s="497"/>
    </row>
    <row r="101" spans="1:8" x14ac:dyDescent="0.35">
      <c r="A101" s="95"/>
      <c r="B101" s="97"/>
      <c r="C101" s="97"/>
      <c r="D101" s="222"/>
      <c r="E101" s="191"/>
      <c r="F101" s="120" t="e">
        <f>E101/E104</f>
        <v>#DIV/0!</v>
      </c>
      <c r="G101" s="496"/>
      <c r="H101" s="497"/>
    </row>
    <row r="102" spans="1:8" x14ac:dyDescent="0.35">
      <c r="A102" s="95"/>
      <c r="B102" s="97"/>
      <c r="C102" s="97"/>
      <c r="D102" s="222"/>
      <c r="E102" s="191"/>
      <c r="F102" s="120" t="e">
        <f>E102/E104</f>
        <v>#DIV/0!</v>
      </c>
      <c r="G102" s="496"/>
      <c r="H102" s="497"/>
    </row>
    <row r="103" spans="1:8" x14ac:dyDescent="0.35">
      <c r="A103" s="95"/>
      <c r="B103" s="97"/>
      <c r="C103" s="97"/>
      <c r="D103" s="223"/>
      <c r="E103" s="224"/>
      <c r="F103" s="120" t="e">
        <f>E103/E104</f>
        <v>#DIV/0!</v>
      </c>
      <c r="G103" s="498"/>
      <c r="H103" s="499"/>
    </row>
    <row r="104" spans="1:8" x14ac:dyDescent="0.35">
      <c r="A104" s="95"/>
      <c r="B104" s="97"/>
      <c r="C104" s="97"/>
      <c r="D104" s="225" t="s">
        <v>323</v>
      </c>
      <c r="E104" s="226">
        <f>SUM(E98:E103)</f>
        <v>0</v>
      </c>
      <c r="F104" s="121"/>
      <c r="G104" s="227" t="s">
        <v>305</v>
      </c>
      <c r="H104" s="229"/>
    </row>
    <row r="105" spans="1:8" x14ac:dyDescent="0.35">
      <c r="A105" s="95"/>
      <c r="B105" s="97"/>
      <c r="C105" s="97"/>
      <c r="D105" s="225"/>
      <c r="E105" s="196"/>
      <c r="F105" s="121"/>
      <c r="G105" s="227"/>
      <c r="H105" s="306"/>
    </row>
    <row r="106" spans="1:8" x14ac:dyDescent="0.35">
      <c r="A106" s="141"/>
      <c r="B106" s="97" t="s">
        <v>320</v>
      </c>
      <c r="C106" s="97"/>
      <c r="D106" s="97"/>
      <c r="E106" s="121"/>
      <c r="F106" s="121"/>
      <c r="G106" s="121"/>
      <c r="H106" s="209"/>
    </row>
    <row r="107" spans="1:8" x14ac:dyDescent="0.35">
      <c r="A107" s="141"/>
      <c r="B107" s="97"/>
      <c r="C107" s="221" t="e">
        <f>IF(G68="Yes", "Complete Analysis", "N/A - Do Not Complete")</f>
        <v>#DIV/0!</v>
      </c>
      <c r="D107" s="222"/>
      <c r="E107" s="191"/>
      <c r="F107" s="120" t="e">
        <f>E107/E113</f>
        <v>#DIV/0!</v>
      </c>
      <c r="G107" s="496"/>
      <c r="H107" s="497"/>
    </row>
    <row r="108" spans="1:8" x14ac:dyDescent="0.35">
      <c r="A108" s="141"/>
      <c r="B108" s="97"/>
      <c r="C108" s="97"/>
      <c r="D108" s="222"/>
      <c r="E108" s="191"/>
      <c r="F108" s="120" t="e">
        <f>E108/E113</f>
        <v>#DIV/0!</v>
      </c>
      <c r="G108" s="496"/>
      <c r="H108" s="497"/>
    </row>
    <row r="109" spans="1:8" x14ac:dyDescent="0.35">
      <c r="A109" s="141"/>
      <c r="B109" s="97"/>
      <c r="C109" s="97"/>
      <c r="D109" s="222"/>
      <c r="E109" s="191"/>
      <c r="F109" s="120" t="e">
        <f>E109/E113</f>
        <v>#DIV/0!</v>
      </c>
      <c r="G109" s="496"/>
      <c r="H109" s="497"/>
    </row>
    <row r="110" spans="1:8" x14ac:dyDescent="0.35">
      <c r="A110" s="141"/>
      <c r="B110" s="97"/>
      <c r="C110" s="97"/>
      <c r="D110" s="222"/>
      <c r="E110" s="191"/>
      <c r="F110" s="120" t="e">
        <f>E110/E113</f>
        <v>#DIV/0!</v>
      </c>
      <c r="G110" s="496"/>
      <c r="H110" s="497"/>
    </row>
    <row r="111" spans="1:8" x14ac:dyDescent="0.35">
      <c r="A111" s="141"/>
      <c r="B111" s="97"/>
      <c r="C111" s="97"/>
      <c r="D111" s="222"/>
      <c r="E111" s="191"/>
      <c r="F111" s="120" t="e">
        <f>E111/E113</f>
        <v>#DIV/0!</v>
      </c>
      <c r="G111" s="496"/>
      <c r="H111" s="497"/>
    </row>
    <row r="112" spans="1:8" x14ac:dyDescent="0.35">
      <c r="A112" s="141"/>
      <c r="B112" s="97"/>
      <c r="C112" s="97"/>
      <c r="D112" s="223"/>
      <c r="E112" s="224"/>
      <c r="F112" s="120" t="e">
        <f>E112/E113</f>
        <v>#DIV/0!</v>
      </c>
      <c r="G112" s="498"/>
      <c r="H112" s="499"/>
    </row>
    <row r="113" spans="1:8" x14ac:dyDescent="0.35">
      <c r="A113" s="141"/>
      <c r="B113" s="97"/>
      <c r="C113" s="97"/>
      <c r="D113" s="225" t="s">
        <v>324</v>
      </c>
      <c r="E113" s="226">
        <f>SUM(E107:E112)</f>
        <v>0</v>
      </c>
      <c r="F113" s="121"/>
      <c r="G113" s="227" t="s">
        <v>305</v>
      </c>
      <c r="H113" s="229"/>
    </row>
    <row r="114" spans="1:8" x14ac:dyDescent="0.35">
      <c r="A114" s="141"/>
      <c r="B114" s="97"/>
      <c r="C114" s="97"/>
      <c r="D114" s="97"/>
      <c r="E114" s="121"/>
      <c r="F114" s="121"/>
      <c r="G114" s="121"/>
      <c r="H114" s="209"/>
    </row>
    <row r="115" spans="1:8" x14ac:dyDescent="0.35">
      <c r="A115" s="141"/>
      <c r="B115" s="97" t="s">
        <v>321</v>
      </c>
      <c r="C115" s="97"/>
      <c r="D115" s="97"/>
      <c r="E115" s="121"/>
      <c r="F115" s="121"/>
      <c r="G115" s="121"/>
      <c r="H115" s="209"/>
    </row>
    <row r="116" spans="1:8" x14ac:dyDescent="0.35">
      <c r="A116" s="141"/>
      <c r="B116" s="97"/>
      <c r="C116" s="221" t="e">
        <f>IF(H68="Yes", "Complete Analysis", "N/A - Do Not Complete")</f>
        <v>#DIV/0!</v>
      </c>
      <c r="D116" s="222"/>
      <c r="E116" s="191"/>
      <c r="F116" s="120" t="e">
        <f>E116/E122</f>
        <v>#DIV/0!</v>
      </c>
      <c r="G116" s="496"/>
      <c r="H116" s="497"/>
    </row>
    <row r="117" spans="1:8" x14ac:dyDescent="0.35">
      <c r="A117" s="141"/>
      <c r="B117" s="97"/>
      <c r="C117" s="221"/>
      <c r="D117" s="222"/>
      <c r="E117" s="191"/>
      <c r="F117" s="120" t="e">
        <f>E117/E122</f>
        <v>#DIV/0!</v>
      </c>
      <c r="G117" s="496"/>
      <c r="H117" s="497"/>
    </row>
    <row r="118" spans="1:8" x14ac:dyDescent="0.35">
      <c r="A118" s="141"/>
      <c r="B118" s="97"/>
      <c r="C118" s="221"/>
      <c r="D118" s="222"/>
      <c r="E118" s="191"/>
      <c r="F118" s="120" t="e">
        <f>E118/E122</f>
        <v>#DIV/0!</v>
      </c>
      <c r="G118" s="496"/>
      <c r="H118" s="497"/>
    </row>
    <row r="119" spans="1:8" x14ac:dyDescent="0.35">
      <c r="A119" s="141"/>
      <c r="B119" s="97"/>
      <c r="C119" s="221"/>
      <c r="D119" s="222"/>
      <c r="E119" s="191"/>
      <c r="F119" s="120" t="e">
        <f>E119/E122</f>
        <v>#DIV/0!</v>
      </c>
      <c r="G119" s="496"/>
      <c r="H119" s="497"/>
    </row>
    <row r="120" spans="1:8" x14ac:dyDescent="0.35">
      <c r="A120" s="141"/>
      <c r="B120" s="97"/>
      <c r="C120" s="221"/>
      <c r="D120" s="222"/>
      <c r="E120" s="191"/>
      <c r="F120" s="120" t="e">
        <f>E120/E122</f>
        <v>#DIV/0!</v>
      </c>
      <c r="G120" s="496"/>
      <c r="H120" s="497"/>
    </row>
    <row r="121" spans="1:8" x14ac:dyDescent="0.35">
      <c r="A121" s="141"/>
      <c r="B121" s="97"/>
      <c r="C121" s="221"/>
      <c r="D121" s="223"/>
      <c r="E121" s="224"/>
      <c r="F121" s="120" t="e">
        <f>E121/E122</f>
        <v>#DIV/0!</v>
      </c>
      <c r="G121" s="498"/>
      <c r="H121" s="499"/>
    </row>
    <row r="122" spans="1:8" x14ac:dyDescent="0.35">
      <c r="A122" s="141"/>
      <c r="B122" s="97"/>
      <c r="C122" s="221"/>
      <c r="D122" s="225" t="s">
        <v>325</v>
      </c>
      <c r="E122" s="226">
        <f>SUM(E116:E121)</f>
        <v>0</v>
      </c>
      <c r="F122" s="120"/>
      <c r="G122" s="227" t="s">
        <v>305</v>
      </c>
      <c r="H122" s="229"/>
    </row>
    <row r="123" spans="1:8" ht="15" thickBot="1" x14ac:dyDescent="0.4">
      <c r="A123" s="159"/>
      <c r="B123" s="125"/>
      <c r="C123" s="239"/>
      <c r="D123" s="240"/>
      <c r="E123" s="240"/>
      <c r="F123" s="241"/>
      <c r="G123" s="126"/>
      <c r="H123" s="242"/>
    </row>
    <row r="124" spans="1:8" ht="15" thickBot="1" x14ac:dyDescent="0.4">
      <c r="A124" s="97"/>
      <c r="B124" s="97"/>
      <c r="C124" s="221"/>
      <c r="D124" s="97"/>
      <c r="E124" s="196"/>
      <c r="F124" s="121"/>
      <c r="G124" s="121"/>
      <c r="H124" s="121"/>
    </row>
    <row r="125" spans="1:8" ht="16" thickBot="1" x14ac:dyDescent="0.4">
      <c r="A125" s="462" t="s">
        <v>405</v>
      </c>
      <c r="B125" s="463"/>
      <c r="C125" s="463"/>
      <c r="D125" s="463"/>
      <c r="E125" s="463"/>
      <c r="F125" s="463"/>
      <c r="G125" s="463"/>
      <c r="H125" s="464"/>
    </row>
    <row r="126" spans="1:8" ht="15" customHeight="1" x14ac:dyDescent="0.35">
      <c r="A126" s="95" t="s">
        <v>134</v>
      </c>
      <c r="B126" s="307" t="s">
        <v>369</v>
      </c>
      <c r="C126" s="307"/>
      <c r="D126" s="307"/>
      <c r="E126" s="307"/>
      <c r="F126" s="307"/>
      <c r="G126" s="307"/>
      <c r="H126" s="308"/>
    </row>
    <row r="127" spans="1:8" x14ac:dyDescent="0.35">
      <c r="A127" s="141"/>
      <c r="B127" s="97"/>
      <c r="C127" s="97"/>
      <c r="D127" s="97"/>
      <c r="E127" s="97"/>
      <c r="F127" s="97"/>
      <c r="G127" s="97"/>
      <c r="H127" s="98"/>
    </row>
    <row r="128" spans="1:8" x14ac:dyDescent="0.35">
      <c r="A128" s="95"/>
      <c r="B128" s="100" t="s">
        <v>413</v>
      </c>
      <c r="C128" s="97"/>
      <c r="D128" s="476"/>
      <c r="E128" s="476"/>
      <c r="F128" s="476"/>
      <c r="G128" s="476"/>
      <c r="H128" s="477"/>
    </row>
    <row r="129" spans="1:8" x14ac:dyDescent="0.35">
      <c r="A129" s="95"/>
      <c r="B129" s="97"/>
      <c r="C129" s="182"/>
      <c r="D129" s="182"/>
      <c r="E129" s="182"/>
      <c r="F129" s="182"/>
      <c r="G129" s="182"/>
      <c r="H129" s="183"/>
    </row>
    <row r="130" spans="1:8" x14ac:dyDescent="0.35">
      <c r="A130" s="141"/>
      <c r="B130" s="97"/>
      <c r="C130" s="97"/>
      <c r="D130" s="97"/>
      <c r="E130" s="514" t="s">
        <v>290</v>
      </c>
      <c r="F130" s="515"/>
      <c r="G130" s="515"/>
      <c r="H130" s="516"/>
    </row>
    <row r="131" spans="1:8" x14ac:dyDescent="0.35">
      <c r="A131" s="141"/>
      <c r="B131" s="97"/>
      <c r="C131" s="97"/>
      <c r="D131" s="97"/>
      <c r="E131" s="103" t="s">
        <v>138</v>
      </c>
      <c r="F131" s="103" t="s">
        <v>138</v>
      </c>
      <c r="G131" s="103" t="s">
        <v>138</v>
      </c>
      <c r="H131" s="184" t="s">
        <v>138</v>
      </c>
    </row>
    <row r="132" spans="1:8" x14ac:dyDescent="0.35">
      <c r="A132" s="141"/>
      <c r="B132" s="97"/>
      <c r="C132" s="97"/>
      <c r="D132" s="97"/>
      <c r="E132" s="104" t="s">
        <v>257</v>
      </c>
      <c r="F132" s="104" t="s">
        <v>312</v>
      </c>
      <c r="G132" s="104" t="s">
        <v>313</v>
      </c>
      <c r="H132" s="105" t="s">
        <v>314</v>
      </c>
    </row>
    <row r="133" spans="1:8" x14ac:dyDescent="0.35">
      <c r="A133" s="141"/>
      <c r="B133" s="106" t="s">
        <v>200</v>
      </c>
      <c r="C133" s="107"/>
      <c r="D133" s="108"/>
      <c r="E133" s="111" t="s">
        <v>195</v>
      </c>
      <c r="F133" s="111" t="s">
        <v>259</v>
      </c>
      <c r="G133" s="111" t="s">
        <v>258</v>
      </c>
      <c r="H133" s="299" t="s">
        <v>315</v>
      </c>
    </row>
    <row r="134" spans="1:8" ht="22" customHeight="1" x14ac:dyDescent="0.35">
      <c r="A134" s="141"/>
      <c r="B134" s="113" t="s">
        <v>287</v>
      </c>
      <c r="C134" s="103"/>
      <c r="D134" s="103"/>
      <c r="E134" s="103"/>
      <c r="F134" s="103"/>
      <c r="G134" s="103"/>
      <c r="H134" s="184"/>
    </row>
    <row r="135" spans="1:8" ht="15" customHeight="1" x14ac:dyDescent="0.35">
      <c r="A135" s="141"/>
      <c r="B135" s="502"/>
      <c r="C135" s="506"/>
      <c r="D135" s="503"/>
      <c r="E135" s="222"/>
      <c r="F135" s="222"/>
      <c r="G135" s="309"/>
      <c r="H135" s="310"/>
    </row>
    <row r="136" spans="1:8" x14ac:dyDescent="0.35">
      <c r="A136" s="141"/>
      <c r="B136" s="502"/>
      <c r="C136" s="506"/>
      <c r="D136" s="503"/>
      <c r="E136" s="222"/>
      <c r="F136" s="222"/>
      <c r="G136" s="309"/>
      <c r="H136" s="310"/>
    </row>
    <row r="137" spans="1:8" x14ac:dyDescent="0.35">
      <c r="A137" s="141"/>
      <c r="B137" s="502"/>
      <c r="C137" s="506"/>
      <c r="D137" s="503"/>
      <c r="E137" s="222"/>
      <c r="F137" s="222"/>
      <c r="G137" s="309"/>
      <c r="H137" s="310"/>
    </row>
    <row r="138" spans="1:8" x14ac:dyDescent="0.35">
      <c r="A138" s="141"/>
      <c r="B138" s="502"/>
      <c r="C138" s="506"/>
      <c r="D138" s="503"/>
      <c r="E138" s="222"/>
      <c r="F138" s="222"/>
      <c r="G138" s="309"/>
      <c r="H138" s="310"/>
    </row>
    <row r="139" spans="1:8" x14ac:dyDescent="0.35">
      <c r="A139" s="141"/>
      <c r="B139" s="502"/>
      <c r="C139" s="506"/>
      <c r="D139" s="503"/>
      <c r="E139" s="222"/>
      <c r="F139" s="222"/>
      <c r="G139" s="309"/>
      <c r="H139" s="310"/>
    </row>
    <row r="140" spans="1:8" x14ac:dyDescent="0.35">
      <c r="A140" s="141"/>
      <c r="B140" s="502"/>
      <c r="C140" s="506"/>
      <c r="D140" s="503"/>
      <c r="E140" s="222"/>
      <c r="F140" s="222"/>
      <c r="G140" s="309"/>
      <c r="H140" s="310"/>
    </row>
    <row r="141" spans="1:8" x14ac:dyDescent="0.35">
      <c r="A141" s="141"/>
      <c r="B141" s="502"/>
      <c r="C141" s="506"/>
      <c r="D141" s="503"/>
      <c r="E141" s="222"/>
      <c r="F141" s="222"/>
      <c r="G141" s="309"/>
      <c r="H141" s="310"/>
    </row>
    <row r="142" spans="1:8" x14ac:dyDescent="0.35">
      <c r="A142" s="141"/>
      <c r="B142" s="502"/>
      <c r="C142" s="506"/>
      <c r="D142" s="503"/>
      <c r="E142" s="222"/>
      <c r="F142" s="222"/>
      <c r="G142" s="309"/>
      <c r="H142" s="310"/>
    </row>
    <row r="143" spans="1:8" x14ac:dyDescent="0.35">
      <c r="A143" s="141"/>
      <c r="B143" s="502"/>
      <c r="C143" s="506"/>
      <c r="D143" s="503"/>
      <c r="E143" s="222"/>
      <c r="F143" s="222"/>
      <c r="G143" s="309"/>
      <c r="H143" s="310"/>
    </row>
    <row r="144" spans="1:8" x14ac:dyDescent="0.35">
      <c r="A144" s="141"/>
      <c r="B144" s="502"/>
      <c r="C144" s="506"/>
      <c r="D144" s="503"/>
      <c r="E144" s="222"/>
      <c r="F144" s="222"/>
      <c r="G144" s="309"/>
      <c r="H144" s="310"/>
    </row>
    <row r="145" spans="1:8" x14ac:dyDescent="0.35">
      <c r="A145" s="141"/>
      <c r="B145" s="478" t="s">
        <v>153</v>
      </c>
      <c r="C145" s="479"/>
      <c r="D145" s="480"/>
      <c r="E145" s="222"/>
      <c r="F145" s="222"/>
      <c r="G145" s="309"/>
      <c r="H145" s="310"/>
    </row>
    <row r="146" spans="1:8" x14ac:dyDescent="0.35">
      <c r="A146" s="141"/>
      <c r="B146" s="502"/>
      <c r="C146" s="506"/>
      <c r="D146" s="503"/>
      <c r="E146" s="222"/>
      <c r="F146" s="222"/>
      <c r="G146" s="309"/>
      <c r="H146" s="310"/>
    </row>
    <row r="147" spans="1:8" ht="22" customHeight="1" x14ac:dyDescent="0.35">
      <c r="A147" s="141"/>
      <c r="B147" s="113" t="s">
        <v>288</v>
      </c>
      <c r="C147" s="151"/>
      <c r="D147" s="196"/>
      <c r="E147" s="196"/>
      <c r="F147" s="196"/>
      <c r="G147" s="197"/>
      <c r="H147" s="198"/>
    </row>
    <row r="148" spans="1:8" ht="15" customHeight="1" x14ac:dyDescent="0.35">
      <c r="A148" s="141"/>
      <c r="B148" s="502"/>
      <c r="C148" s="506"/>
      <c r="D148" s="503"/>
      <c r="E148" s="222"/>
      <c r="F148" s="222"/>
      <c r="G148" s="309"/>
      <c r="H148" s="310"/>
    </row>
    <row r="149" spans="1:8" x14ac:dyDescent="0.35">
      <c r="A149" s="141"/>
      <c r="B149" s="502"/>
      <c r="C149" s="506"/>
      <c r="D149" s="503"/>
      <c r="E149" s="222"/>
      <c r="F149" s="222"/>
      <c r="G149" s="309"/>
      <c r="H149" s="310"/>
    </row>
    <row r="150" spans="1:8" x14ac:dyDescent="0.35">
      <c r="A150" s="141"/>
      <c r="B150" s="502"/>
      <c r="C150" s="506"/>
      <c r="D150" s="503"/>
      <c r="E150" s="222"/>
      <c r="F150" s="222"/>
      <c r="G150" s="309"/>
      <c r="H150" s="310"/>
    </row>
    <row r="151" spans="1:8" x14ac:dyDescent="0.35">
      <c r="A151" s="141"/>
      <c r="B151" s="502"/>
      <c r="C151" s="506"/>
      <c r="D151" s="503"/>
      <c r="E151" s="222"/>
      <c r="F151" s="222"/>
      <c r="G151" s="309"/>
      <c r="H151" s="310"/>
    </row>
    <row r="152" spans="1:8" x14ac:dyDescent="0.35">
      <c r="A152" s="141"/>
      <c r="B152" s="502"/>
      <c r="C152" s="506"/>
      <c r="D152" s="503"/>
      <c r="E152" s="222"/>
      <c r="F152" s="222"/>
      <c r="G152" s="309"/>
      <c r="H152" s="310"/>
    </row>
    <row r="153" spans="1:8" x14ac:dyDescent="0.35">
      <c r="A153" s="141"/>
      <c r="B153" s="502"/>
      <c r="C153" s="506"/>
      <c r="D153" s="503"/>
      <c r="E153" s="222"/>
      <c r="F153" s="222"/>
      <c r="G153" s="309"/>
      <c r="H153" s="310"/>
    </row>
    <row r="154" spans="1:8" x14ac:dyDescent="0.35">
      <c r="A154" s="141"/>
      <c r="B154" s="502"/>
      <c r="C154" s="506"/>
      <c r="D154" s="503"/>
      <c r="E154" s="222"/>
      <c r="F154" s="222"/>
      <c r="G154" s="309"/>
      <c r="H154" s="310"/>
    </row>
    <row r="155" spans="1:8" x14ac:dyDescent="0.35">
      <c r="A155" s="141"/>
      <c r="B155" s="502"/>
      <c r="C155" s="506"/>
      <c r="D155" s="503"/>
      <c r="E155" s="222"/>
      <c r="F155" s="222"/>
      <c r="G155" s="309"/>
      <c r="H155" s="310"/>
    </row>
    <row r="156" spans="1:8" x14ac:dyDescent="0.35">
      <c r="A156" s="141"/>
      <c r="B156" s="502"/>
      <c r="C156" s="506"/>
      <c r="D156" s="503"/>
      <c r="E156" s="222"/>
      <c r="F156" s="222"/>
      <c r="G156" s="309"/>
      <c r="H156" s="310"/>
    </row>
    <row r="157" spans="1:8" x14ac:dyDescent="0.35">
      <c r="A157" s="141"/>
      <c r="B157" s="502"/>
      <c r="C157" s="506"/>
      <c r="D157" s="503"/>
      <c r="E157" s="222"/>
      <c r="F157" s="222"/>
      <c r="G157" s="309"/>
      <c r="H157" s="310"/>
    </row>
    <row r="158" spans="1:8" x14ac:dyDescent="0.35">
      <c r="A158" s="141"/>
      <c r="B158" s="478" t="s">
        <v>153</v>
      </c>
      <c r="C158" s="479"/>
      <c r="D158" s="480"/>
      <c r="E158" s="222"/>
      <c r="F158" s="222"/>
      <c r="G158" s="309"/>
      <c r="H158" s="310"/>
    </row>
    <row r="159" spans="1:8" x14ac:dyDescent="0.35">
      <c r="A159" s="141"/>
      <c r="B159" s="502"/>
      <c r="C159" s="506"/>
      <c r="D159" s="503"/>
      <c r="E159" s="222"/>
      <c r="F159" s="222"/>
      <c r="G159" s="309"/>
      <c r="H159" s="310"/>
    </row>
    <row r="160" spans="1:8" x14ac:dyDescent="0.35">
      <c r="A160" s="141"/>
      <c r="B160" s="199"/>
      <c r="C160" s="158"/>
      <c r="D160" s="311"/>
      <c r="E160" s="311"/>
      <c r="F160" s="311"/>
      <c r="G160" s="311"/>
      <c r="H160" s="312"/>
    </row>
    <row r="161" spans="1:8" x14ac:dyDescent="0.35">
      <c r="A161" s="95" t="s">
        <v>135</v>
      </c>
      <c r="B161" s="156" t="s">
        <v>336</v>
      </c>
      <c r="C161" s="157"/>
      <c r="D161" s="157"/>
      <c r="E161" s="158"/>
      <c r="F161" s="158"/>
      <c r="G161" s="158"/>
      <c r="H161" s="248"/>
    </row>
    <row r="162" spans="1:8" x14ac:dyDescent="0.35">
      <c r="A162" s="141"/>
      <c r="B162" s="473"/>
      <c r="C162" s="473"/>
      <c r="D162" s="473"/>
      <c r="E162" s="473"/>
      <c r="F162" s="473"/>
      <c r="G162" s="473"/>
      <c r="H162" s="474"/>
    </row>
    <row r="163" spans="1:8" x14ac:dyDescent="0.35">
      <c r="A163" s="141"/>
      <c r="B163" s="473"/>
      <c r="C163" s="473"/>
      <c r="D163" s="473"/>
      <c r="E163" s="473"/>
      <c r="F163" s="473"/>
      <c r="G163" s="473"/>
      <c r="H163" s="474"/>
    </row>
    <row r="164" spans="1:8" ht="15" thickBot="1" x14ac:dyDescent="0.4">
      <c r="A164" s="159"/>
      <c r="B164" s="250"/>
      <c r="C164" s="251"/>
      <c r="D164" s="251"/>
      <c r="E164" s="251"/>
      <c r="F164" s="251"/>
      <c r="G164" s="251"/>
      <c r="H164" s="313"/>
    </row>
  </sheetData>
  <sheetProtection algorithmName="SHA-512" hashValue="5CrTbjrPhTb8IzXujimV1ptnPHpiXbgYe/5GLmu4Qzve9aZOqJECX7lS+95VFIkl4ZOWN6InVy/9iwmkJb5cng==" saltValue="auQb9PH7CrKlNXVKRLxU4g=="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70" priority="5">
      <formula>$F$11="no"</formula>
    </cfRule>
  </conditionalFormatting>
  <conditionalFormatting sqref="F39:F50 F52:F64 F66:F69 B97:H104 F135:F146 F148:F159">
    <cfRule type="expression" dxfId="69" priority="4">
      <formula>$F$13="no"</formula>
    </cfRule>
  </conditionalFormatting>
  <conditionalFormatting sqref="G39:G50 G52:G64 G66:G69 B106:H113 G135:G146 G148:G159">
    <cfRule type="expression" dxfId="68" priority="3">
      <formula>$F$15="no"</formula>
    </cfRule>
  </conditionalFormatting>
  <conditionalFormatting sqref="H39:H50 H52:H64 H66:H69 B115:H122 H135:H146 H148:H159">
    <cfRule type="expression" dxfId="67" priority="2">
      <formula>$F$17="no"</formula>
    </cfRule>
  </conditionalFormatting>
  <conditionalFormatting sqref="A27:H164">
    <cfRule type="expression" dxfId="66" priority="1">
      <formula>AND($F$11="no",$F$13="no",$F$15="no",$F$17="no")</formula>
    </cfRule>
  </conditionalFormatting>
  <pageMargins left="0.7" right="0.7" top="0.75" bottom="0.75" header="0.3" footer="0.3"/>
  <pageSetup orientation="portrait"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F11 F17 F13 F15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O151"/>
  <sheetViews>
    <sheetView showGridLines="0" zoomScaleNormal="100" workbookViewId="0"/>
  </sheetViews>
  <sheetFormatPr defaultColWidth="9.1796875" defaultRowHeight="14.5" x14ac:dyDescent="0.35"/>
  <cols>
    <col min="1" max="1" width="3" style="64" customWidth="1"/>
    <col min="2" max="2" width="13" style="64" customWidth="1"/>
    <col min="3" max="3" width="39.81640625" style="64" customWidth="1"/>
    <col min="4" max="8" width="18.54296875" style="64" customWidth="1"/>
    <col min="9" max="9" width="2.7265625" style="64" customWidth="1"/>
    <col min="10" max="16384" width="9.1796875" style="64"/>
  </cols>
  <sheetData>
    <row r="1" spans="1:10" ht="18.75" customHeight="1" x14ac:dyDescent="0.45">
      <c r="A1" s="63" t="str">
        <f>'Cover and Instructions'!A1</f>
        <v>Georgia Families MHPAEA Parity</v>
      </c>
      <c r="H1" s="65" t="s">
        <v>572</v>
      </c>
    </row>
    <row r="2" spans="1:10" ht="26" x14ac:dyDescent="0.6">
      <c r="A2" s="315" t="s">
        <v>16</v>
      </c>
    </row>
    <row r="3" spans="1:10" ht="21" x14ac:dyDescent="0.5">
      <c r="A3" s="68" t="s">
        <v>435</v>
      </c>
    </row>
    <row r="5" spans="1:10" x14ac:dyDescent="0.35">
      <c r="A5" s="70" t="s">
        <v>0</v>
      </c>
      <c r="C5" s="71" t="str">
        <f>'Cover and Instructions'!$D$4</f>
        <v>Peach State Health Plan</v>
      </c>
      <c r="D5" s="71"/>
      <c r="E5" s="71"/>
      <c r="F5" s="71"/>
      <c r="G5" s="71"/>
      <c r="H5" s="71"/>
    </row>
    <row r="6" spans="1:10" x14ac:dyDescent="0.35">
      <c r="A6" s="70" t="s">
        <v>515</v>
      </c>
      <c r="C6" s="71" t="str">
        <f>'Cover and Instructions'!D5</f>
        <v>Title XIX Adults</v>
      </c>
      <c r="D6" s="71"/>
      <c r="E6" s="71"/>
      <c r="F6" s="71"/>
      <c r="G6" s="71"/>
      <c r="H6" s="71"/>
    </row>
    <row r="7" spans="1:10" ht="15" thickBot="1" x14ac:dyDescent="0.4"/>
    <row r="8" spans="1:10" x14ac:dyDescent="0.35">
      <c r="A8" s="73" t="s">
        <v>375</v>
      </c>
      <c r="B8" s="74"/>
      <c r="C8" s="74"/>
      <c r="D8" s="74"/>
      <c r="E8" s="74"/>
      <c r="F8" s="74"/>
      <c r="G8" s="74"/>
      <c r="H8" s="75"/>
    </row>
    <row r="9" spans="1:10" ht="15" customHeight="1" x14ac:dyDescent="0.35">
      <c r="A9" s="76" t="s">
        <v>374</v>
      </c>
      <c r="B9" s="77"/>
      <c r="C9" s="77"/>
      <c r="D9" s="77"/>
      <c r="E9" s="77"/>
      <c r="F9" s="77"/>
      <c r="G9" s="77"/>
      <c r="H9" s="78"/>
    </row>
    <row r="10" spans="1:10" x14ac:dyDescent="0.35">
      <c r="A10" s="79"/>
      <c r="B10" s="80"/>
      <c r="C10" s="80"/>
      <c r="D10" s="80"/>
      <c r="E10" s="80"/>
      <c r="F10" s="80"/>
      <c r="G10" s="80"/>
      <c r="H10" s="81"/>
    </row>
    <row r="11" spans="1:10" x14ac:dyDescent="0.35">
      <c r="A11" s="82" t="s">
        <v>370</v>
      </c>
      <c r="B11" s="83" t="s">
        <v>436</v>
      </c>
      <c r="C11" s="80"/>
      <c r="D11" s="80"/>
      <c r="E11" s="80"/>
      <c r="F11" s="168" t="s">
        <v>372</v>
      </c>
      <c r="G11" s="86" t="str">
        <f>IF(F11="yes","  Complete Section 1 and Section 2","")</f>
        <v/>
      </c>
      <c r="H11" s="81"/>
    </row>
    <row r="12" spans="1:10" ht="6" customHeight="1" x14ac:dyDescent="0.35">
      <c r="A12" s="82"/>
      <c r="B12" s="83"/>
      <c r="C12" s="80"/>
      <c r="D12" s="80"/>
      <c r="E12" s="80"/>
      <c r="F12" s="80"/>
      <c r="G12" s="80"/>
      <c r="H12" s="81"/>
    </row>
    <row r="13" spans="1:10" x14ac:dyDescent="0.35">
      <c r="A13" s="82" t="s">
        <v>373</v>
      </c>
      <c r="B13" s="83" t="s">
        <v>437</v>
      </c>
      <c r="C13" s="80"/>
      <c r="D13" s="80"/>
      <c r="E13" s="80"/>
      <c r="F13" s="85" t="s">
        <v>372</v>
      </c>
      <c r="G13" s="86" t="str">
        <f>IF(F13="yes","  Complete Section 1 and Section 2","")</f>
        <v/>
      </c>
      <c r="H13" s="81"/>
    </row>
    <row r="14" spans="1:10" ht="6" customHeight="1" x14ac:dyDescent="0.35">
      <c r="A14" s="82"/>
      <c r="B14" s="83"/>
      <c r="C14" s="80"/>
      <c r="D14" s="80"/>
      <c r="E14" s="80"/>
      <c r="F14" s="80"/>
      <c r="G14" s="80"/>
      <c r="H14" s="81"/>
    </row>
    <row r="15" spans="1:10" x14ac:dyDescent="0.35">
      <c r="A15" s="82" t="s">
        <v>378</v>
      </c>
      <c r="B15" s="83" t="s">
        <v>438</v>
      </c>
      <c r="C15" s="80"/>
      <c r="D15" s="80"/>
      <c r="E15" s="80"/>
      <c r="F15" s="85" t="s">
        <v>372</v>
      </c>
      <c r="G15" s="86" t="str">
        <f>IF(F15="yes","  Complete Section 1 and Section 2","")</f>
        <v/>
      </c>
      <c r="H15" s="81"/>
      <c r="J15" s="175"/>
    </row>
    <row r="16" spans="1:10" ht="6" customHeight="1" x14ac:dyDescent="0.35">
      <c r="A16" s="82"/>
      <c r="B16" s="83"/>
      <c r="C16" s="80"/>
      <c r="D16" s="80"/>
      <c r="E16" s="80"/>
      <c r="F16" s="80"/>
      <c r="G16" s="80"/>
      <c r="H16" s="81"/>
      <c r="J16" s="175"/>
    </row>
    <row r="17" spans="1:8" x14ac:dyDescent="0.35">
      <c r="A17" s="82" t="s">
        <v>379</v>
      </c>
      <c r="B17" s="83" t="s">
        <v>439</v>
      </c>
      <c r="C17" s="80"/>
      <c r="D17" s="80"/>
      <c r="E17" s="80"/>
      <c r="F17" s="85" t="s">
        <v>372</v>
      </c>
      <c r="G17" s="86" t="str">
        <f>IF(F17="yes","  Complete Section 1 and Section 2","")</f>
        <v/>
      </c>
      <c r="H17" s="81"/>
    </row>
    <row r="18" spans="1:8" ht="6" customHeight="1" x14ac:dyDescent="0.35">
      <c r="A18" s="82"/>
      <c r="B18" s="83"/>
      <c r="C18" s="80"/>
      <c r="D18" s="80"/>
      <c r="E18" s="80"/>
      <c r="F18" s="80"/>
      <c r="G18" s="80"/>
      <c r="H18" s="316"/>
    </row>
    <row r="19" spans="1:8" x14ac:dyDescent="0.35">
      <c r="A19" s="82" t="s">
        <v>493</v>
      </c>
      <c r="B19" s="518" t="s">
        <v>574</v>
      </c>
      <c r="C19" s="518"/>
      <c r="D19" s="518"/>
      <c r="E19" s="518"/>
      <c r="F19" s="518"/>
      <c r="G19" s="518"/>
      <c r="H19" s="519"/>
    </row>
    <row r="20" spans="1:8" x14ac:dyDescent="0.35">
      <c r="A20" s="297"/>
      <c r="B20" s="518"/>
      <c r="C20" s="518"/>
      <c r="D20" s="518"/>
      <c r="E20" s="518"/>
      <c r="F20" s="518"/>
      <c r="G20" s="518"/>
      <c r="H20" s="519"/>
    </row>
    <row r="21" spans="1:8" x14ac:dyDescent="0.35">
      <c r="A21" s="297"/>
      <c r="B21" s="518"/>
      <c r="C21" s="518"/>
      <c r="D21" s="518"/>
      <c r="E21" s="518"/>
      <c r="F21" s="518"/>
      <c r="G21" s="518"/>
      <c r="H21" s="519"/>
    </row>
    <row r="22" spans="1:8" x14ac:dyDescent="0.35">
      <c r="A22" s="297"/>
      <c r="B22" s="518"/>
      <c r="C22" s="518"/>
      <c r="D22" s="518"/>
      <c r="E22" s="518"/>
      <c r="F22" s="518"/>
      <c r="G22" s="518"/>
      <c r="H22" s="519"/>
    </row>
    <row r="23" spans="1:8" x14ac:dyDescent="0.35">
      <c r="A23" s="82"/>
      <c r="B23" s="536"/>
      <c r="C23" s="537"/>
      <c r="D23" s="537"/>
      <c r="E23" s="537"/>
      <c r="F23" s="537"/>
      <c r="G23" s="537"/>
      <c r="H23" s="538"/>
    </row>
    <row r="24" spans="1:8" x14ac:dyDescent="0.35">
      <c r="A24" s="82"/>
      <c r="B24" s="539"/>
      <c r="C24" s="539"/>
      <c r="D24" s="539"/>
      <c r="E24" s="539"/>
      <c r="F24" s="539"/>
      <c r="G24" s="539"/>
      <c r="H24" s="540"/>
    </row>
    <row r="25" spans="1:8" ht="15" thickBot="1" x14ac:dyDescent="0.4">
      <c r="A25" s="89"/>
      <c r="B25" s="90"/>
      <c r="C25" s="91"/>
      <c r="D25" s="91"/>
      <c r="E25" s="91"/>
      <c r="F25" s="91"/>
      <c r="G25" s="91"/>
      <c r="H25" s="317"/>
    </row>
    <row r="26" spans="1:8" ht="15" thickBot="1" x14ac:dyDescent="0.4"/>
    <row r="27" spans="1:8" ht="16" thickBot="1" x14ac:dyDescent="0.4">
      <c r="A27" s="462" t="s">
        <v>406</v>
      </c>
      <c r="B27" s="463"/>
      <c r="C27" s="463"/>
      <c r="D27" s="463"/>
      <c r="E27" s="463"/>
      <c r="F27" s="463"/>
      <c r="G27" s="463"/>
      <c r="H27" s="464"/>
    </row>
    <row r="28" spans="1:8" x14ac:dyDescent="0.35">
      <c r="A28" s="95" t="s">
        <v>130</v>
      </c>
      <c r="B28" s="486" t="s">
        <v>360</v>
      </c>
      <c r="C28" s="486"/>
      <c r="D28" s="486"/>
      <c r="E28" s="486"/>
      <c r="F28" s="486"/>
      <c r="G28" s="486"/>
      <c r="H28" s="487"/>
    </row>
    <row r="29" spans="1:8" x14ac:dyDescent="0.35">
      <c r="A29" s="95"/>
      <c r="B29" s="488"/>
      <c r="C29" s="488"/>
      <c r="D29" s="488"/>
      <c r="E29" s="488"/>
      <c r="F29" s="488"/>
      <c r="G29" s="488"/>
      <c r="H29" s="489"/>
    </row>
    <row r="30" spans="1:8" x14ac:dyDescent="0.35">
      <c r="A30" s="95"/>
      <c r="B30" s="99" t="s">
        <v>309</v>
      </c>
      <c r="C30" s="182"/>
      <c r="D30" s="182"/>
      <c r="E30" s="182"/>
      <c r="F30" s="182"/>
      <c r="G30" s="182"/>
      <c r="H30" s="183"/>
    </row>
    <row r="31" spans="1:8" x14ac:dyDescent="0.35">
      <c r="A31" s="95"/>
      <c r="B31" s="97"/>
      <c r="C31" s="182"/>
      <c r="D31" s="182"/>
      <c r="E31" s="182"/>
      <c r="F31" s="182"/>
      <c r="G31" s="182"/>
      <c r="H31" s="183"/>
    </row>
    <row r="32" spans="1:8" x14ac:dyDescent="0.35">
      <c r="A32" s="95"/>
      <c r="B32" s="100" t="s">
        <v>413</v>
      </c>
      <c r="C32" s="182"/>
      <c r="D32" s="182"/>
      <c r="E32" s="527"/>
      <c r="F32" s="527"/>
      <c r="G32" s="527"/>
      <c r="H32" s="528"/>
    </row>
    <row r="33" spans="1:10" x14ac:dyDescent="0.35">
      <c r="A33" s="95"/>
      <c r="B33" s="97"/>
      <c r="C33" s="182"/>
      <c r="D33" s="182"/>
      <c r="E33" s="182"/>
      <c r="F33" s="182"/>
      <c r="G33" s="182"/>
      <c r="H33" s="183"/>
    </row>
    <row r="34" spans="1:10" ht="15" customHeight="1" x14ac:dyDescent="0.35">
      <c r="A34" s="141"/>
      <c r="B34" s="182"/>
      <c r="C34" s="182"/>
      <c r="D34" s="182"/>
      <c r="E34" s="490" t="s">
        <v>358</v>
      </c>
      <c r="F34" s="490"/>
      <c r="G34" s="490"/>
      <c r="H34" s="491"/>
    </row>
    <row r="35" spans="1:10" x14ac:dyDescent="0.35">
      <c r="A35" s="141"/>
      <c r="B35" s="97"/>
      <c r="C35" s="97"/>
      <c r="D35" s="97"/>
      <c r="E35" s="182" t="s">
        <v>311</v>
      </c>
      <c r="F35" s="182" t="s">
        <v>311</v>
      </c>
      <c r="G35" s="182" t="s">
        <v>311</v>
      </c>
      <c r="H35" s="183" t="s">
        <v>311</v>
      </c>
      <c r="J35" s="298"/>
    </row>
    <row r="36" spans="1:10" x14ac:dyDescent="0.35">
      <c r="A36" s="141"/>
      <c r="B36" s="103"/>
      <c r="C36" s="103"/>
      <c r="D36" s="103" t="s">
        <v>180</v>
      </c>
      <c r="E36" s="104" t="s">
        <v>440</v>
      </c>
      <c r="F36" s="104" t="s">
        <v>440</v>
      </c>
      <c r="G36" s="104" t="s">
        <v>440</v>
      </c>
      <c r="H36" s="105" t="s">
        <v>314</v>
      </c>
      <c r="I36" s="97"/>
      <c r="J36" s="103"/>
    </row>
    <row r="37" spans="1:10" x14ac:dyDescent="0.35">
      <c r="A37" s="141"/>
      <c r="B37" s="106" t="s">
        <v>193</v>
      </c>
      <c r="C37" s="107"/>
      <c r="D37" s="107" t="s">
        <v>158</v>
      </c>
      <c r="E37" s="111" t="s">
        <v>195</v>
      </c>
      <c r="F37" s="111" t="s">
        <v>442</v>
      </c>
      <c r="G37" s="111" t="s">
        <v>441</v>
      </c>
      <c r="H37" s="299" t="s">
        <v>315</v>
      </c>
      <c r="I37" s="97"/>
      <c r="J37" s="103"/>
    </row>
    <row r="38" spans="1:10" ht="22" customHeight="1" x14ac:dyDescent="0.35">
      <c r="A38" s="141"/>
      <c r="B38" s="113" t="s">
        <v>287</v>
      </c>
      <c r="C38" s="103"/>
      <c r="D38" s="103"/>
      <c r="E38" s="103"/>
      <c r="F38" s="103"/>
      <c r="G38" s="103"/>
      <c r="H38" s="184"/>
    </row>
    <row r="39" spans="1:10" x14ac:dyDescent="0.35">
      <c r="A39" s="141"/>
      <c r="B39" s="529"/>
      <c r="C39" s="529"/>
      <c r="D39" s="190"/>
      <c r="E39" s="190"/>
      <c r="F39" s="191"/>
      <c r="G39" s="190"/>
      <c r="H39" s="195"/>
      <c r="I39" s="97"/>
      <c r="J39" s="189"/>
    </row>
    <row r="40" spans="1:10" x14ac:dyDescent="0.35">
      <c r="A40" s="141"/>
      <c r="B40" s="529"/>
      <c r="C40" s="529"/>
      <c r="D40" s="190"/>
      <c r="E40" s="190"/>
      <c r="F40" s="191"/>
      <c r="G40" s="190"/>
      <c r="H40" s="195"/>
      <c r="I40" s="97"/>
    </row>
    <row r="41" spans="1:10" x14ac:dyDescent="0.35">
      <c r="A41" s="141"/>
      <c r="B41" s="529"/>
      <c r="C41" s="529"/>
      <c r="D41" s="191"/>
      <c r="E41" s="191"/>
      <c r="F41" s="191"/>
      <c r="G41" s="194"/>
      <c r="H41" s="195"/>
      <c r="I41" s="97"/>
    </row>
    <row r="42" spans="1:10" x14ac:dyDescent="0.35">
      <c r="A42" s="141"/>
      <c r="B42" s="504" t="s">
        <v>153</v>
      </c>
      <c r="C42" s="504"/>
      <c r="D42" s="191"/>
      <c r="E42" s="191"/>
      <c r="F42" s="191"/>
      <c r="G42" s="194"/>
      <c r="H42" s="195"/>
      <c r="I42" s="97"/>
    </row>
    <row r="43" spans="1:10" x14ac:dyDescent="0.35">
      <c r="A43" s="141"/>
      <c r="B43" s="475"/>
      <c r="C43" s="475"/>
      <c r="D43" s="191"/>
      <c r="E43" s="191"/>
      <c r="F43" s="191"/>
      <c r="G43" s="194"/>
      <c r="H43" s="195"/>
      <c r="I43" s="97"/>
    </row>
    <row r="44" spans="1:10" ht="22" customHeight="1" x14ac:dyDescent="0.35">
      <c r="A44" s="141"/>
      <c r="B44" s="113" t="s">
        <v>288</v>
      </c>
      <c r="C44" s="151"/>
      <c r="D44" s="196"/>
      <c r="E44" s="196"/>
      <c r="F44" s="196"/>
      <c r="G44" s="197"/>
      <c r="H44" s="198"/>
    </row>
    <row r="45" spans="1:10" x14ac:dyDescent="0.35">
      <c r="A45" s="141"/>
      <c r="B45" s="475"/>
      <c r="C45" s="475"/>
      <c r="D45" s="191"/>
      <c r="E45" s="191"/>
      <c r="F45" s="191"/>
      <c r="G45" s="194"/>
      <c r="H45" s="195"/>
      <c r="I45" s="97"/>
    </row>
    <row r="46" spans="1:10" x14ac:dyDescent="0.35">
      <c r="A46" s="141"/>
      <c r="B46" s="502"/>
      <c r="C46" s="503"/>
      <c r="D46" s="191"/>
      <c r="E46" s="191"/>
      <c r="F46" s="191"/>
      <c r="G46" s="194"/>
      <c r="H46" s="195"/>
      <c r="I46" s="97"/>
    </row>
    <row r="47" spans="1:10" x14ac:dyDescent="0.35">
      <c r="A47" s="141"/>
      <c r="B47" s="502"/>
      <c r="C47" s="503"/>
      <c r="D47" s="191"/>
      <c r="E47" s="191"/>
      <c r="F47" s="191"/>
      <c r="G47" s="194"/>
      <c r="H47" s="195"/>
      <c r="I47" s="97"/>
    </row>
    <row r="48" spans="1:10" x14ac:dyDescent="0.35">
      <c r="A48" s="141"/>
      <c r="B48" s="478" t="s">
        <v>153</v>
      </c>
      <c r="C48" s="480"/>
      <c r="D48" s="191"/>
      <c r="E48" s="191"/>
      <c r="F48" s="191"/>
      <c r="G48" s="194"/>
      <c r="H48" s="195"/>
      <c r="I48" s="97"/>
    </row>
    <row r="49" spans="1:9" x14ac:dyDescent="0.35">
      <c r="A49" s="141"/>
      <c r="B49" s="475"/>
      <c r="C49" s="475"/>
      <c r="D49" s="191"/>
      <c r="E49" s="191"/>
      <c r="F49" s="191"/>
      <c r="G49" s="194"/>
      <c r="H49" s="195"/>
      <c r="I49" s="97"/>
    </row>
    <row r="50" spans="1:9" x14ac:dyDescent="0.35">
      <c r="A50" s="141"/>
      <c r="B50" s="199"/>
      <c r="C50" s="158"/>
      <c r="D50" s="200">
        <f>SUM(D39:D49)</f>
        <v>0</v>
      </c>
      <c r="E50" s="318">
        <f>SUM(E39:E49)</f>
        <v>0</v>
      </c>
      <c r="F50" s="319">
        <f>SUM(F39:F49)</f>
        <v>0</v>
      </c>
      <c r="G50" s="318">
        <f>SUM(G39:G49)</f>
        <v>0</v>
      </c>
      <c r="H50" s="320">
        <f>SUM(H39:H49)</f>
        <v>0</v>
      </c>
      <c r="I50" s="97"/>
    </row>
    <row r="51" spans="1:9" x14ac:dyDescent="0.35">
      <c r="A51" s="95" t="s">
        <v>131</v>
      </c>
      <c r="B51" s="100" t="s">
        <v>297</v>
      </c>
      <c r="C51" s="158"/>
      <c r="D51" s="203"/>
      <c r="E51" s="203"/>
      <c r="F51" s="203"/>
      <c r="G51" s="197"/>
      <c r="H51" s="198"/>
      <c r="I51" s="97"/>
    </row>
    <row r="52" spans="1:9" x14ac:dyDescent="0.35">
      <c r="A52" s="141"/>
      <c r="B52" s="97"/>
      <c r="C52" s="97" t="s">
        <v>283</v>
      </c>
      <c r="D52" s="200">
        <f>D50</f>
        <v>0</v>
      </c>
      <c r="E52" s="200">
        <f t="shared" ref="E52:H52" si="0">E50</f>
        <v>0</v>
      </c>
      <c r="F52" s="201">
        <f t="shared" si="0"/>
        <v>0</v>
      </c>
      <c r="G52" s="200">
        <f t="shared" si="0"/>
        <v>0</v>
      </c>
      <c r="H52" s="300">
        <f t="shared" si="0"/>
        <v>0</v>
      </c>
    </row>
    <row r="53" spans="1:9" x14ac:dyDescent="0.35">
      <c r="A53" s="141"/>
      <c r="B53" s="97"/>
      <c r="C53" s="97" t="s">
        <v>284</v>
      </c>
      <c r="D53" s="97"/>
      <c r="E53" s="120" t="e">
        <f>E52/D52</f>
        <v>#DIV/0!</v>
      </c>
      <c r="F53" s="120" t="e">
        <f>F52/D52</f>
        <v>#DIV/0!</v>
      </c>
      <c r="G53" s="120" t="e">
        <f>G52/D52</f>
        <v>#DIV/0!</v>
      </c>
      <c r="H53" s="207" t="e">
        <f>H52/D52</f>
        <v>#DIV/0!</v>
      </c>
    </row>
    <row r="54" spans="1:9" x14ac:dyDescent="0.35">
      <c r="A54" s="141"/>
      <c r="B54" s="97"/>
      <c r="C54" s="208" t="s">
        <v>298</v>
      </c>
      <c r="D54" s="97"/>
      <c r="E54" s="121" t="e">
        <f t="shared" ref="E54:H54" si="1">IF(E53&gt;=(2/3),"Yes","No")</f>
        <v>#DIV/0!</v>
      </c>
      <c r="F54" s="121" t="e">
        <f t="shared" si="1"/>
        <v>#DIV/0!</v>
      </c>
      <c r="G54" s="121" t="e">
        <f t="shared" si="1"/>
        <v>#DIV/0!</v>
      </c>
      <c r="H54" s="209" t="e">
        <f t="shared" si="1"/>
        <v>#DIV/0!</v>
      </c>
    </row>
    <row r="55" spans="1:9" x14ac:dyDescent="0.35">
      <c r="A55" s="141"/>
      <c r="B55" s="97"/>
      <c r="C55" s="97"/>
      <c r="D55" s="97"/>
      <c r="E55" s="212" t="e">
        <f t="shared" ref="E55:H55" si="2">IF(E54="No", "Note A", "Note B")</f>
        <v>#DIV/0!</v>
      </c>
      <c r="F55" s="212" t="e">
        <f t="shared" si="2"/>
        <v>#DIV/0!</v>
      </c>
      <c r="G55" s="212" t="e">
        <f t="shared" si="2"/>
        <v>#DIV/0!</v>
      </c>
      <c r="H55" s="264" t="e">
        <f t="shared" si="2"/>
        <v>#DIV/0!</v>
      </c>
    </row>
    <row r="56" spans="1:9" x14ac:dyDescent="0.35">
      <c r="A56" s="141"/>
      <c r="B56" s="97"/>
      <c r="C56" s="97"/>
      <c r="D56" s="97"/>
      <c r="E56" s="212"/>
      <c r="F56" s="212"/>
      <c r="G56" s="212"/>
      <c r="H56" s="264"/>
    </row>
    <row r="57" spans="1:9" ht="15" customHeight="1" x14ac:dyDescent="0.35">
      <c r="A57" s="141"/>
      <c r="B57" s="213" t="s">
        <v>291</v>
      </c>
      <c r="C57" s="199" t="s">
        <v>316</v>
      </c>
      <c r="D57" s="199"/>
      <c r="E57" s="199"/>
      <c r="F57" s="199"/>
      <c r="G57" s="199"/>
      <c r="H57" s="214"/>
    </row>
    <row r="58" spans="1:9" ht="30" customHeight="1" x14ac:dyDescent="0.35">
      <c r="A58" s="141"/>
      <c r="B58" s="314" t="s">
        <v>292</v>
      </c>
      <c r="C58" s="525" t="s">
        <v>353</v>
      </c>
      <c r="D58" s="525"/>
      <c r="E58" s="525"/>
      <c r="F58" s="525"/>
      <c r="G58" s="525"/>
      <c r="H58" s="526"/>
    </row>
    <row r="59" spans="1:9" x14ac:dyDescent="0.35">
      <c r="A59" s="141"/>
      <c r="B59" s="215"/>
      <c r="C59" s="301"/>
      <c r="D59" s="301"/>
      <c r="E59" s="301"/>
      <c r="F59" s="301"/>
      <c r="G59" s="301"/>
      <c r="H59" s="302"/>
    </row>
    <row r="60" spans="1:9" x14ac:dyDescent="0.35">
      <c r="A60" s="95" t="s">
        <v>132</v>
      </c>
      <c r="B60" s="100" t="s">
        <v>293</v>
      </c>
      <c r="C60" s="97"/>
      <c r="D60" s="97"/>
      <c r="E60" s="121"/>
      <c r="F60" s="121"/>
      <c r="G60" s="121"/>
      <c r="H60" s="209"/>
    </row>
    <row r="61" spans="1:9" x14ac:dyDescent="0.35">
      <c r="A61" s="141"/>
      <c r="B61" s="488" t="s">
        <v>367</v>
      </c>
      <c r="C61" s="488"/>
      <c r="D61" s="488"/>
      <c r="E61" s="488"/>
      <c r="F61" s="488"/>
      <c r="G61" s="488"/>
      <c r="H61" s="489"/>
    </row>
    <row r="62" spans="1:9" x14ac:dyDescent="0.35">
      <c r="A62" s="95"/>
      <c r="B62" s="488"/>
      <c r="C62" s="488"/>
      <c r="D62" s="488"/>
      <c r="E62" s="488"/>
      <c r="F62" s="488"/>
      <c r="G62" s="488"/>
      <c r="H62" s="489"/>
    </row>
    <row r="63" spans="1:9" x14ac:dyDescent="0.35">
      <c r="A63" s="95"/>
      <c r="B63" s="97"/>
      <c r="C63" s="97"/>
      <c r="D63" s="97"/>
      <c r="E63" s="121"/>
      <c r="F63" s="121"/>
      <c r="G63" s="121"/>
      <c r="H63" s="209"/>
    </row>
    <row r="64" spans="1:9" x14ac:dyDescent="0.35">
      <c r="A64" s="95"/>
      <c r="B64" s="488" t="s">
        <v>364</v>
      </c>
      <c r="C64" s="488"/>
      <c r="D64" s="488"/>
      <c r="E64" s="488"/>
      <c r="F64" s="488"/>
      <c r="G64" s="488"/>
      <c r="H64" s="489"/>
    </row>
    <row r="65" spans="1:10" x14ac:dyDescent="0.35">
      <c r="A65" s="95"/>
      <c r="B65" s="488"/>
      <c r="C65" s="488"/>
      <c r="D65" s="488"/>
      <c r="E65" s="488"/>
      <c r="F65" s="488"/>
      <c r="G65" s="488"/>
      <c r="H65" s="489"/>
    </row>
    <row r="66" spans="1:10" x14ac:dyDescent="0.35">
      <c r="A66" s="95"/>
      <c r="B66" s="488"/>
      <c r="C66" s="488"/>
      <c r="D66" s="488"/>
      <c r="E66" s="488"/>
      <c r="F66" s="488"/>
      <c r="G66" s="488"/>
      <c r="H66" s="489"/>
    </row>
    <row r="67" spans="1:10" x14ac:dyDescent="0.35">
      <c r="A67" s="95"/>
      <c r="B67" s="488"/>
      <c r="C67" s="488"/>
      <c r="D67" s="488"/>
      <c r="E67" s="488"/>
      <c r="F67" s="488"/>
      <c r="G67" s="488"/>
      <c r="H67" s="489"/>
    </row>
    <row r="68" spans="1:10" x14ac:dyDescent="0.35">
      <c r="A68" s="95"/>
      <c r="B68" s="97"/>
      <c r="C68" s="97"/>
      <c r="D68" s="97"/>
      <c r="E68" s="121"/>
      <c r="F68" s="121"/>
      <c r="G68" s="121"/>
      <c r="H68" s="209"/>
    </row>
    <row r="69" spans="1:10" x14ac:dyDescent="0.35">
      <c r="A69" s="95"/>
      <c r="B69" s="100" t="s">
        <v>413</v>
      </c>
      <c r="C69" s="182"/>
      <c r="D69" s="182"/>
      <c r="E69" s="530"/>
      <c r="F69" s="530"/>
      <c r="G69" s="530"/>
      <c r="H69" s="531"/>
      <c r="J69" s="189"/>
    </row>
    <row r="70" spans="1:10" x14ac:dyDescent="0.35">
      <c r="A70" s="95"/>
      <c r="B70" s="97"/>
      <c r="C70" s="97"/>
      <c r="D70" s="101"/>
      <c r="E70" s="216"/>
      <c r="F70" s="216"/>
      <c r="G70" s="216"/>
      <c r="H70" s="217"/>
    </row>
    <row r="71" spans="1:10" x14ac:dyDescent="0.35">
      <c r="A71" s="95"/>
      <c r="B71" s="97"/>
      <c r="C71" s="97"/>
      <c r="D71" s="101" t="s">
        <v>366</v>
      </c>
      <c r="E71" s="216" t="s">
        <v>295</v>
      </c>
      <c r="F71" s="216" t="s">
        <v>300</v>
      </c>
      <c r="G71" s="216"/>
      <c r="H71" s="217"/>
    </row>
    <row r="72" spans="1:10" x14ac:dyDescent="0.35">
      <c r="A72" s="95"/>
      <c r="B72" s="218" t="s">
        <v>365</v>
      </c>
      <c r="C72" s="108"/>
      <c r="D72" s="219" t="s">
        <v>303</v>
      </c>
      <c r="E72" s="220" t="s">
        <v>296</v>
      </c>
      <c r="F72" s="220" t="s">
        <v>299</v>
      </c>
      <c r="G72" s="303" t="s">
        <v>304</v>
      </c>
      <c r="H72" s="304"/>
    </row>
    <row r="73" spans="1:10" x14ac:dyDescent="0.35">
      <c r="A73" s="95"/>
      <c r="B73" s="208" t="s">
        <v>458</v>
      </c>
      <c r="C73" s="97"/>
      <c r="D73" s="97"/>
      <c r="E73" s="121"/>
      <c r="F73" s="97"/>
      <c r="G73" s="121"/>
      <c r="H73" s="209"/>
    </row>
    <row r="74" spans="1:10" x14ac:dyDescent="0.35">
      <c r="A74" s="95"/>
      <c r="B74" s="97"/>
      <c r="C74" s="221" t="e">
        <f>IF(E54="Yes", "Complete Analysis", "N/A - Do Not Complete")</f>
        <v>#DIV/0!</v>
      </c>
      <c r="D74" s="237"/>
      <c r="E74" s="190"/>
      <c r="F74" s="120" t="e">
        <f t="shared" ref="F74:F75" si="3">E74/$E$80</f>
        <v>#DIV/0!</v>
      </c>
      <c r="G74" s="496"/>
      <c r="H74" s="497"/>
    </row>
    <row r="75" spans="1:10" x14ac:dyDescent="0.35">
      <c r="A75" s="95"/>
      <c r="B75" s="97"/>
      <c r="C75" s="97"/>
      <c r="D75" s="237"/>
      <c r="E75" s="190"/>
      <c r="F75" s="120" t="e">
        <f t="shared" si="3"/>
        <v>#DIV/0!</v>
      </c>
      <c r="G75" s="496"/>
      <c r="H75" s="497"/>
    </row>
    <row r="76" spans="1:10" x14ac:dyDescent="0.35">
      <c r="A76" s="95"/>
      <c r="B76" s="97"/>
      <c r="C76" s="97"/>
      <c r="D76" s="222"/>
      <c r="E76" s="191"/>
      <c r="F76" s="120" t="e">
        <f>E76/$E$80</f>
        <v>#DIV/0!</v>
      </c>
      <c r="G76" s="496"/>
      <c r="H76" s="497"/>
    </row>
    <row r="77" spans="1:10" x14ac:dyDescent="0.35">
      <c r="A77" s="95"/>
      <c r="B77" s="97"/>
      <c r="C77" s="97"/>
      <c r="D77" s="222"/>
      <c r="E77" s="191"/>
      <c r="F77" s="120" t="e">
        <f>E77/E80</f>
        <v>#DIV/0!</v>
      </c>
      <c r="G77" s="496"/>
      <c r="H77" s="497"/>
    </row>
    <row r="78" spans="1:10" x14ac:dyDescent="0.35">
      <c r="A78" s="95"/>
      <c r="B78" s="97"/>
      <c r="C78" s="97"/>
      <c r="D78" s="222"/>
      <c r="E78" s="191"/>
      <c r="F78" s="120" t="e">
        <f>E78/E80</f>
        <v>#DIV/0!</v>
      </c>
      <c r="G78" s="496"/>
      <c r="H78" s="497"/>
    </row>
    <row r="79" spans="1:10" x14ac:dyDescent="0.35">
      <c r="A79" s="95"/>
      <c r="B79" s="97"/>
      <c r="C79" s="97"/>
      <c r="D79" s="223"/>
      <c r="E79" s="224"/>
      <c r="F79" s="120" t="e">
        <f>E79/E80</f>
        <v>#DIV/0!</v>
      </c>
      <c r="G79" s="498"/>
      <c r="H79" s="499"/>
    </row>
    <row r="80" spans="1:10" x14ac:dyDescent="0.35">
      <c r="A80" s="95"/>
      <c r="B80" s="97"/>
      <c r="C80" s="225"/>
      <c r="D80" s="225" t="s">
        <v>322</v>
      </c>
      <c r="E80" s="236">
        <f>SUM(E74:E79)</f>
        <v>0</v>
      </c>
      <c r="F80" s="121"/>
      <c r="G80" s="291" t="s">
        <v>473</v>
      </c>
      <c r="H80" s="321"/>
      <c r="J80" s="189"/>
    </row>
    <row r="81" spans="1:8" x14ac:dyDescent="0.35">
      <c r="A81" s="95"/>
      <c r="B81" s="97"/>
      <c r="C81" s="225"/>
      <c r="D81" s="225"/>
      <c r="E81" s="268"/>
      <c r="F81" s="121"/>
      <c r="G81" s="291" t="s">
        <v>472</v>
      </c>
      <c r="H81" s="322"/>
    </row>
    <row r="82" spans="1:8" x14ac:dyDescent="0.35">
      <c r="A82" s="95"/>
      <c r="B82" s="97"/>
      <c r="C82" s="97"/>
      <c r="D82" s="97"/>
      <c r="E82" s="121"/>
      <c r="F82" s="121"/>
      <c r="G82" s="121"/>
      <c r="H82" s="209"/>
    </row>
    <row r="83" spans="1:8" x14ac:dyDescent="0.35">
      <c r="A83" s="95"/>
      <c r="B83" s="97" t="s">
        <v>459</v>
      </c>
      <c r="C83" s="97"/>
      <c r="D83" s="97"/>
      <c r="E83" s="121"/>
      <c r="F83" s="121"/>
      <c r="G83" s="121"/>
      <c r="H83" s="209"/>
    </row>
    <row r="84" spans="1:8" x14ac:dyDescent="0.35">
      <c r="A84" s="95"/>
      <c r="B84" s="97"/>
      <c r="C84" s="221" t="e">
        <f>IF(F54="Yes", "Complete Analysis", "N/A - Do Not Complete")</f>
        <v>#DIV/0!</v>
      </c>
      <c r="D84" s="222"/>
      <c r="E84" s="191"/>
      <c r="F84" s="120" t="e">
        <f>E84/E90</f>
        <v>#DIV/0!</v>
      </c>
      <c r="G84" s="496"/>
      <c r="H84" s="497"/>
    </row>
    <row r="85" spans="1:8" x14ac:dyDescent="0.35">
      <c r="A85" s="95"/>
      <c r="B85" s="97"/>
      <c r="C85" s="97"/>
      <c r="D85" s="222"/>
      <c r="E85" s="191"/>
      <c r="F85" s="120" t="e">
        <f>E85/E90</f>
        <v>#DIV/0!</v>
      </c>
      <c r="G85" s="496"/>
      <c r="H85" s="497"/>
    </row>
    <row r="86" spans="1:8" x14ac:dyDescent="0.35">
      <c r="A86" s="95"/>
      <c r="B86" s="97"/>
      <c r="C86" s="97"/>
      <c r="D86" s="222"/>
      <c r="E86" s="191"/>
      <c r="F86" s="120" t="e">
        <f>E86/E90</f>
        <v>#DIV/0!</v>
      </c>
      <c r="G86" s="496"/>
      <c r="H86" s="497"/>
    </row>
    <row r="87" spans="1:8" x14ac:dyDescent="0.35">
      <c r="A87" s="95"/>
      <c r="B87" s="97"/>
      <c r="C87" s="97"/>
      <c r="D87" s="222"/>
      <c r="E87" s="191"/>
      <c r="F87" s="120" t="e">
        <f>E87/E90</f>
        <v>#DIV/0!</v>
      </c>
      <c r="G87" s="496"/>
      <c r="H87" s="497"/>
    </row>
    <row r="88" spans="1:8" x14ac:dyDescent="0.35">
      <c r="A88" s="95"/>
      <c r="B88" s="97"/>
      <c r="C88" s="97"/>
      <c r="D88" s="222"/>
      <c r="E88" s="191"/>
      <c r="F88" s="120" t="e">
        <f>E88/E90</f>
        <v>#DIV/0!</v>
      </c>
      <c r="G88" s="496"/>
      <c r="H88" s="497"/>
    </row>
    <row r="89" spans="1:8" x14ac:dyDescent="0.35">
      <c r="A89" s="95"/>
      <c r="B89" s="97"/>
      <c r="C89" s="97"/>
      <c r="D89" s="223"/>
      <c r="E89" s="224"/>
      <c r="F89" s="120" t="e">
        <f>E89/E90</f>
        <v>#DIV/0!</v>
      </c>
      <c r="G89" s="498"/>
      <c r="H89" s="499"/>
    </row>
    <row r="90" spans="1:8" x14ac:dyDescent="0.35">
      <c r="A90" s="95"/>
      <c r="B90" s="97"/>
      <c r="C90" s="97"/>
      <c r="D90" s="225" t="s">
        <v>323</v>
      </c>
      <c r="E90" s="226">
        <f>SUM(E84:E89)</f>
        <v>0</v>
      </c>
      <c r="F90" s="121"/>
      <c r="G90" s="227" t="s">
        <v>305</v>
      </c>
      <c r="H90" s="229"/>
    </row>
    <row r="91" spans="1:8" x14ac:dyDescent="0.35">
      <c r="A91" s="95"/>
      <c r="B91" s="97"/>
      <c r="C91" s="97"/>
      <c r="D91" s="225"/>
      <c r="E91" s="196"/>
      <c r="F91" s="121"/>
      <c r="G91" s="227"/>
      <c r="H91" s="306"/>
    </row>
    <row r="92" spans="1:8" x14ac:dyDescent="0.35">
      <c r="A92" s="141"/>
      <c r="B92" s="97" t="s">
        <v>460</v>
      </c>
      <c r="C92" s="97"/>
      <c r="D92" s="97"/>
      <c r="E92" s="121"/>
      <c r="F92" s="121"/>
      <c r="G92" s="121"/>
      <c r="H92" s="209"/>
    </row>
    <row r="93" spans="1:8" x14ac:dyDescent="0.35">
      <c r="A93" s="141"/>
      <c r="B93" s="97"/>
      <c r="C93" s="221" t="e">
        <f>IF(G54="Yes", "Complete Analysis", "N/A - Do Not Complete")</f>
        <v>#DIV/0!</v>
      </c>
      <c r="D93" s="222"/>
      <c r="E93" s="191"/>
      <c r="F93" s="120" t="e">
        <f>E93/E99</f>
        <v>#DIV/0!</v>
      </c>
      <c r="G93" s="496"/>
      <c r="H93" s="497"/>
    </row>
    <row r="94" spans="1:8" x14ac:dyDescent="0.35">
      <c r="A94" s="141"/>
      <c r="B94" s="97"/>
      <c r="C94" s="97"/>
      <c r="D94" s="222"/>
      <c r="E94" s="191"/>
      <c r="F94" s="120" t="e">
        <f>E94/E99</f>
        <v>#DIV/0!</v>
      </c>
      <c r="G94" s="496"/>
      <c r="H94" s="497"/>
    </row>
    <row r="95" spans="1:8" x14ac:dyDescent="0.35">
      <c r="A95" s="141"/>
      <c r="B95" s="97"/>
      <c r="C95" s="97"/>
      <c r="D95" s="222"/>
      <c r="E95" s="191"/>
      <c r="F95" s="120" t="e">
        <f>E95/E99</f>
        <v>#DIV/0!</v>
      </c>
      <c r="G95" s="496"/>
      <c r="H95" s="497"/>
    </row>
    <row r="96" spans="1:8" x14ac:dyDescent="0.35">
      <c r="A96" s="141"/>
      <c r="B96" s="97"/>
      <c r="C96" s="97"/>
      <c r="D96" s="222"/>
      <c r="E96" s="191"/>
      <c r="F96" s="120" t="e">
        <f>E96/E99</f>
        <v>#DIV/0!</v>
      </c>
      <c r="G96" s="496"/>
      <c r="H96" s="497"/>
    </row>
    <row r="97" spans="1:9" x14ac:dyDescent="0.35">
      <c r="A97" s="141"/>
      <c r="B97" s="97"/>
      <c r="C97" s="97"/>
      <c r="D97" s="222"/>
      <c r="E97" s="191"/>
      <c r="F97" s="120" t="e">
        <f>E97/E99</f>
        <v>#DIV/0!</v>
      </c>
      <c r="G97" s="496"/>
      <c r="H97" s="497"/>
    </row>
    <row r="98" spans="1:9" x14ac:dyDescent="0.35">
      <c r="A98" s="141"/>
      <c r="B98" s="97"/>
      <c r="C98" s="97"/>
      <c r="D98" s="223"/>
      <c r="E98" s="224"/>
      <c r="F98" s="120" t="e">
        <f>E98/E99</f>
        <v>#DIV/0!</v>
      </c>
      <c r="G98" s="498"/>
      <c r="H98" s="499"/>
    </row>
    <row r="99" spans="1:9" x14ac:dyDescent="0.35">
      <c r="A99" s="141"/>
      <c r="B99" s="97"/>
      <c r="C99" s="97"/>
      <c r="D99" s="225" t="s">
        <v>324</v>
      </c>
      <c r="E99" s="226">
        <f>SUM(E93:E98)</f>
        <v>0</v>
      </c>
      <c r="F99" s="121"/>
      <c r="G99" s="227" t="s">
        <v>305</v>
      </c>
      <c r="H99" s="229"/>
    </row>
    <row r="100" spans="1:9" x14ac:dyDescent="0.35">
      <c r="A100" s="141"/>
      <c r="B100" s="97"/>
      <c r="C100" s="97"/>
      <c r="D100" s="97"/>
      <c r="E100" s="121"/>
      <c r="F100" s="121"/>
      <c r="G100" s="121"/>
      <c r="H100" s="209"/>
    </row>
    <row r="101" spans="1:9" x14ac:dyDescent="0.35">
      <c r="A101" s="141"/>
      <c r="B101" s="97" t="s">
        <v>321</v>
      </c>
      <c r="C101" s="97"/>
      <c r="D101" s="97"/>
      <c r="E101" s="121"/>
      <c r="F101" s="121"/>
      <c r="G101" s="121"/>
      <c r="H101" s="209"/>
    </row>
    <row r="102" spans="1:9" x14ac:dyDescent="0.35">
      <c r="A102" s="141"/>
      <c r="B102" s="97"/>
      <c r="C102" s="221" t="e">
        <f>IF(H54="Yes", "Complete Analysis", "N/A - Do Not Complete")</f>
        <v>#DIV/0!</v>
      </c>
      <c r="D102" s="222"/>
      <c r="E102" s="191"/>
      <c r="F102" s="120" t="e">
        <f>E102/E108</f>
        <v>#DIV/0!</v>
      </c>
      <c r="G102" s="496"/>
      <c r="H102" s="497"/>
    </row>
    <row r="103" spans="1:9" x14ac:dyDescent="0.35">
      <c r="A103" s="141"/>
      <c r="B103" s="97"/>
      <c r="C103" s="221"/>
      <c r="D103" s="222"/>
      <c r="E103" s="191"/>
      <c r="F103" s="120" t="e">
        <f>E103/E108</f>
        <v>#DIV/0!</v>
      </c>
      <c r="G103" s="496"/>
      <c r="H103" s="497"/>
    </row>
    <row r="104" spans="1:9" x14ac:dyDescent="0.35">
      <c r="A104" s="141"/>
      <c r="B104" s="97"/>
      <c r="C104" s="221"/>
      <c r="D104" s="222"/>
      <c r="E104" s="191"/>
      <c r="F104" s="120" t="e">
        <f>E104/E108</f>
        <v>#DIV/0!</v>
      </c>
      <c r="G104" s="496"/>
      <c r="H104" s="497"/>
    </row>
    <row r="105" spans="1:9" x14ac:dyDescent="0.35">
      <c r="A105" s="141"/>
      <c r="B105" s="97"/>
      <c r="C105" s="221"/>
      <c r="D105" s="222"/>
      <c r="E105" s="191"/>
      <c r="F105" s="120" t="e">
        <f>E105/E108</f>
        <v>#DIV/0!</v>
      </c>
      <c r="G105" s="496"/>
      <c r="H105" s="497"/>
    </row>
    <row r="106" spans="1:9" x14ac:dyDescent="0.35">
      <c r="A106" s="141"/>
      <c r="B106" s="97"/>
      <c r="C106" s="221"/>
      <c r="D106" s="222"/>
      <c r="E106" s="191"/>
      <c r="F106" s="120" t="e">
        <f>E106/E108</f>
        <v>#DIV/0!</v>
      </c>
      <c r="G106" s="496"/>
      <c r="H106" s="497"/>
    </row>
    <row r="107" spans="1:9" x14ac:dyDescent="0.35">
      <c r="A107" s="141"/>
      <c r="B107" s="97"/>
      <c r="C107" s="221"/>
      <c r="D107" s="223"/>
      <c r="E107" s="224"/>
      <c r="F107" s="120" t="e">
        <f>E107/E108</f>
        <v>#DIV/0!</v>
      </c>
      <c r="G107" s="498"/>
      <c r="H107" s="499"/>
    </row>
    <row r="108" spans="1:9" x14ac:dyDescent="0.35">
      <c r="A108" s="141"/>
      <c r="B108" s="97"/>
      <c r="C108" s="221"/>
      <c r="D108" s="225" t="s">
        <v>325</v>
      </c>
      <c r="E108" s="226">
        <f>SUM(E102:E107)</f>
        <v>0</v>
      </c>
      <c r="F108" s="120"/>
      <c r="G108" s="227" t="s">
        <v>305</v>
      </c>
      <c r="H108" s="229"/>
    </row>
    <row r="109" spans="1:9" ht="15" thickBot="1" x14ac:dyDescent="0.4">
      <c r="A109" s="159"/>
      <c r="B109" s="125"/>
      <c r="C109" s="239"/>
      <c r="D109" s="240"/>
      <c r="E109" s="240"/>
      <c r="F109" s="241"/>
      <c r="G109" s="126"/>
      <c r="H109" s="242"/>
    </row>
    <row r="110" spans="1:9" ht="15" thickBot="1" x14ac:dyDescent="0.4">
      <c r="A110" s="97"/>
      <c r="B110" s="97"/>
      <c r="C110" s="221"/>
      <c r="D110" s="97"/>
      <c r="E110" s="196"/>
      <c r="F110" s="121"/>
      <c r="G110" s="121"/>
      <c r="H110" s="121"/>
      <c r="I110" s="97"/>
    </row>
    <row r="111" spans="1:9" ht="16" thickBot="1" x14ac:dyDescent="0.4">
      <c r="A111" s="462" t="s">
        <v>434</v>
      </c>
      <c r="B111" s="463"/>
      <c r="C111" s="463"/>
      <c r="D111" s="463"/>
      <c r="E111" s="463"/>
      <c r="F111" s="463"/>
      <c r="G111" s="463"/>
      <c r="H111" s="464"/>
    </row>
    <row r="112" spans="1:9" ht="15" customHeight="1" x14ac:dyDescent="0.35">
      <c r="A112" s="95" t="s">
        <v>134</v>
      </c>
      <c r="B112" s="307" t="s">
        <v>369</v>
      </c>
      <c r="C112" s="307"/>
      <c r="D112" s="307"/>
      <c r="E112" s="307"/>
      <c r="F112" s="307"/>
      <c r="G112" s="307"/>
      <c r="H112" s="308"/>
    </row>
    <row r="113" spans="1:8" x14ac:dyDescent="0.35">
      <c r="A113" s="141"/>
      <c r="B113" s="97"/>
      <c r="C113" s="97"/>
      <c r="D113" s="97"/>
      <c r="E113" s="97"/>
      <c r="F113" s="97"/>
      <c r="G113" s="97"/>
      <c r="H113" s="98"/>
    </row>
    <row r="114" spans="1:8" x14ac:dyDescent="0.35">
      <c r="A114" s="95"/>
      <c r="B114" s="100" t="s">
        <v>413</v>
      </c>
      <c r="C114" s="182"/>
      <c r="D114" s="182"/>
      <c r="E114" s="527"/>
      <c r="F114" s="527"/>
      <c r="G114" s="527"/>
      <c r="H114" s="528"/>
    </row>
    <row r="115" spans="1:8" x14ac:dyDescent="0.35">
      <c r="A115" s="95"/>
      <c r="B115" s="97"/>
      <c r="C115" s="182"/>
      <c r="D115" s="182"/>
      <c r="E115" s="182"/>
      <c r="F115" s="182"/>
      <c r="G115" s="182"/>
      <c r="H115" s="183"/>
    </row>
    <row r="116" spans="1:8" x14ac:dyDescent="0.35">
      <c r="A116" s="141"/>
      <c r="B116" s="97"/>
      <c r="C116" s="97"/>
      <c r="D116" s="97"/>
      <c r="E116" s="490" t="s">
        <v>290</v>
      </c>
      <c r="F116" s="490"/>
      <c r="G116" s="490"/>
      <c r="H116" s="491"/>
    </row>
    <row r="117" spans="1:8" x14ac:dyDescent="0.35">
      <c r="A117" s="141"/>
      <c r="B117" s="97"/>
      <c r="C117" s="97"/>
      <c r="D117" s="97"/>
      <c r="E117" s="103" t="s">
        <v>138</v>
      </c>
      <c r="F117" s="103" t="s">
        <v>138</v>
      </c>
      <c r="G117" s="103" t="s">
        <v>138</v>
      </c>
      <c r="H117" s="184" t="s">
        <v>138</v>
      </c>
    </row>
    <row r="118" spans="1:8" x14ac:dyDescent="0.35">
      <c r="A118" s="141"/>
      <c r="B118" s="97"/>
      <c r="C118" s="97"/>
      <c r="D118" s="97"/>
      <c r="E118" s="104" t="s">
        <v>257</v>
      </c>
      <c r="F118" s="104" t="s">
        <v>440</v>
      </c>
      <c r="G118" s="104" t="s">
        <v>440</v>
      </c>
      <c r="H118" s="105" t="s">
        <v>314</v>
      </c>
    </row>
    <row r="119" spans="1:8" x14ac:dyDescent="0.35">
      <c r="A119" s="141"/>
      <c r="B119" s="106" t="s">
        <v>201</v>
      </c>
      <c r="C119" s="107"/>
      <c r="D119" s="108"/>
      <c r="E119" s="111" t="s">
        <v>195</v>
      </c>
      <c r="F119" s="111" t="s">
        <v>442</v>
      </c>
      <c r="G119" s="111" t="s">
        <v>441</v>
      </c>
      <c r="H119" s="299" t="s">
        <v>315</v>
      </c>
    </row>
    <row r="120" spans="1:8" ht="22" customHeight="1" x14ac:dyDescent="0.35">
      <c r="A120" s="141"/>
      <c r="B120" s="113" t="s">
        <v>287</v>
      </c>
      <c r="C120" s="103"/>
      <c r="D120" s="103"/>
      <c r="E120" s="103"/>
      <c r="F120" s="103"/>
      <c r="G120" s="103"/>
      <c r="H120" s="184"/>
    </row>
    <row r="121" spans="1:8" x14ac:dyDescent="0.35">
      <c r="A121" s="141"/>
      <c r="B121" s="481"/>
      <c r="C121" s="481"/>
      <c r="D121" s="481"/>
      <c r="E121" s="323"/>
      <c r="F121" s="246"/>
      <c r="G121" s="296"/>
      <c r="H121" s="247"/>
    </row>
    <row r="122" spans="1:8" x14ac:dyDescent="0.35">
      <c r="A122" s="141"/>
      <c r="B122" s="475"/>
      <c r="C122" s="475"/>
      <c r="D122" s="475"/>
      <c r="E122" s="323"/>
      <c r="F122" s="246"/>
      <c r="G122" s="296"/>
      <c r="H122" s="247"/>
    </row>
    <row r="123" spans="1:8" x14ac:dyDescent="0.35">
      <c r="A123" s="141"/>
      <c r="B123" s="475"/>
      <c r="C123" s="475"/>
      <c r="D123" s="475"/>
      <c r="E123" s="323"/>
      <c r="F123" s="246"/>
      <c r="G123" s="296"/>
      <c r="H123" s="247"/>
    </row>
    <row r="124" spans="1:8" x14ac:dyDescent="0.35">
      <c r="A124" s="141"/>
      <c r="B124" s="475"/>
      <c r="C124" s="475"/>
      <c r="D124" s="475"/>
      <c r="E124" s="246"/>
      <c r="F124" s="246"/>
      <c r="G124" s="296"/>
      <c r="H124" s="247"/>
    </row>
    <row r="125" spans="1:8" x14ac:dyDescent="0.35">
      <c r="A125" s="141"/>
      <c r="B125" s="475"/>
      <c r="C125" s="475"/>
      <c r="D125" s="475"/>
      <c r="E125" s="246"/>
      <c r="F125" s="246"/>
      <c r="G125" s="296"/>
      <c r="H125" s="247"/>
    </row>
    <row r="126" spans="1:8" x14ac:dyDescent="0.35">
      <c r="A126" s="141"/>
      <c r="B126" s="475"/>
      <c r="C126" s="475"/>
      <c r="D126" s="475"/>
      <c r="E126" s="246"/>
      <c r="F126" s="246"/>
      <c r="G126" s="296"/>
      <c r="H126" s="247"/>
    </row>
    <row r="127" spans="1:8" x14ac:dyDescent="0.35">
      <c r="A127" s="141"/>
      <c r="B127" s="502"/>
      <c r="C127" s="506"/>
      <c r="D127" s="503"/>
      <c r="E127" s="246"/>
      <c r="F127" s="246"/>
      <c r="G127" s="296"/>
      <c r="H127" s="247"/>
    </row>
    <row r="128" spans="1:8" x14ac:dyDescent="0.35">
      <c r="A128" s="141"/>
      <c r="B128" s="502"/>
      <c r="C128" s="506"/>
      <c r="D128" s="503"/>
      <c r="E128" s="246"/>
      <c r="F128" s="246"/>
      <c r="G128" s="296"/>
      <c r="H128" s="247"/>
    </row>
    <row r="129" spans="1:8" x14ac:dyDescent="0.35">
      <c r="A129" s="141"/>
      <c r="B129" s="502"/>
      <c r="C129" s="506"/>
      <c r="D129" s="503"/>
      <c r="E129" s="246"/>
      <c r="F129" s="246"/>
      <c r="G129" s="296"/>
      <c r="H129" s="247"/>
    </row>
    <row r="130" spans="1:8" x14ac:dyDescent="0.35">
      <c r="A130" s="141"/>
      <c r="B130" s="502"/>
      <c r="C130" s="506"/>
      <c r="D130" s="503"/>
      <c r="E130" s="246"/>
      <c r="F130" s="246"/>
      <c r="G130" s="296"/>
      <c r="H130" s="247"/>
    </row>
    <row r="131" spans="1:8" x14ac:dyDescent="0.35">
      <c r="A131" s="141"/>
      <c r="B131" s="532" t="s">
        <v>153</v>
      </c>
      <c r="C131" s="533"/>
      <c r="D131" s="534"/>
      <c r="E131" s="246"/>
      <c r="F131" s="246"/>
      <c r="G131" s="296"/>
      <c r="H131" s="247"/>
    </row>
    <row r="132" spans="1:8" x14ac:dyDescent="0.35">
      <c r="A132" s="141"/>
      <c r="B132" s="475"/>
      <c r="C132" s="475"/>
      <c r="D132" s="475"/>
      <c r="E132" s="246"/>
      <c r="F132" s="246"/>
      <c r="G132" s="296"/>
      <c r="H132" s="247"/>
    </row>
    <row r="133" spans="1:8" ht="22" customHeight="1" x14ac:dyDescent="0.35">
      <c r="A133" s="141"/>
      <c r="B133" s="113" t="s">
        <v>288</v>
      </c>
      <c r="C133" s="151"/>
      <c r="D133" s="196"/>
      <c r="E133" s="196"/>
      <c r="F133" s="196"/>
      <c r="G133" s="197"/>
      <c r="H133" s="198"/>
    </row>
    <row r="134" spans="1:8" x14ac:dyDescent="0.35">
      <c r="A134" s="141"/>
      <c r="B134" s="475"/>
      <c r="C134" s="475"/>
      <c r="D134" s="475"/>
      <c r="E134" s="246"/>
      <c r="F134" s="246"/>
      <c r="G134" s="246"/>
      <c r="H134" s="247"/>
    </row>
    <row r="135" spans="1:8" x14ac:dyDescent="0.35">
      <c r="A135" s="141"/>
      <c r="B135" s="484"/>
      <c r="C135" s="535"/>
      <c r="D135" s="485"/>
      <c r="E135" s="246"/>
      <c r="F135" s="246"/>
      <c r="G135" s="246"/>
      <c r="H135" s="247"/>
    </row>
    <row r="136" spans="1:8" x14ac:dyDescent="0.35">
      <c r="A136" s="141"/>
      <c r="B136" s="484"/>
      <c r="C136" s="535"/>
      <c r="D136" s="485"/>
      <c r="E136" s="246"/>
      <c r="F136" s="246"/>
      <c r="G136" s="246"/>
      <c r="H136" s="247"/>
    </row>
    <row r="137" spans="1:8" x14ac:dyDescent="0.35">
      <c r="A137" s="141"/>
      <c r="B137" s="484"/>
      <c r="C137" s="535"/>
      <c r="D137" s="485"/>
      <c r="E137" s="246"/>
      <c r="F137" s="246"/>
      <c r="G137" s="246"/>
      <c r="H137" s="247"/>
    </row>
    <row r="138" spans="1:8" x14ac:dyDescent="0.35">
      <c r="A138" s="141"/>
      <c r="B138" s="484"/>
      <c r="C138" s="535"/>
      <c r="D138" s="485"/>
      <c r="E138" s="246"/>
      <c r="F138" s="246"/>
      <c r="G138" s="246"/>
      <c r="H138" s="247"/>
    </row>
    <row r="139" spans="1:8" x14ac:dyDescent="0.35">
      <c r="A139" s="141"/>
      <c r="B139" s="484"/>
      <c r="C139" s="535"/>
      <c r="D139" s="485"/>
      <c r="E139" s="246"/>
      <c r="F139" s="246"/>
      <c r="G139" s="246"/>
      <c r="H139" s="247"/>
    </row>
    <row r="140" spans="1:8" x14ac:dyDescent="0.35">
      <c r="A140" s="141"/>
      <c r="B140" s="484"/>
      <c r="C140" s="535"/>
      <c r="D140" s="485"/>
      <c r="E140" s="246"/>
      <c r="F140" s="246"/>
      <c r="G140" s="246"/>
      <c r="H140" s="247"/>
    </row>
    <row r="141" spans="1:8" x14ac:dyDescent="0.35">
      <c r="A141" s="141"/>
      <c r="B141" s="484"/>
      <c r="C141" s="535"/>
      <c r="D141" s="485"/>
      <c r="E141" s="246"/>
      <c r="F141" s="246"/>
      <c r="G141" s="246"/>
      <c r="H141" s="247"/>
    </row>
    <row r="142" spans="1:8" x14ac:dyDescent="0.35">
      <c r="A142" s="141"/>
      <c r="B142" s="484"/>
      <c r="C142" s="535"/>
      <c r="D142" s="485"/>
      <c r="E142" s="246"/>
      <c r="F142" s="246"/>
      <c r="G142" s="246"/>
      <c r="H142" s="247"/>
    </row>
    <row r="143" spans="1:8" x14ac:dyDescent="0.35">
      <c r="A143" s="141"/>
      <c r="B143" s="484"/>
      <c r="C143" s="535"/>
      <c r="D143" s="485"/>
      <c r="E143" s="246"/>
      <c r="F143" s="246"/>
      <c r="G143" s="246"/>
      <c r="H143" s="247"/>
    </row>
    <row r="144" spans="1:8" x14ac:dyDescent="0.35">
      <c r="A144" s="141"/>
      <c r="B144" s="532" t="s">
        <v>153</v>
      </c>
      <c r="C144" s="533"/>
      <c r="D144" s="534"/>
      <c r="E144" s="246"/>
      <c r="F144" s="246"/>
      <c r="G144" s="246"/>
      <c r="H144" s="247"/>
    </row>
    <row r="145" spans="1:15" x14ac:dyDescent="0.35">
      <c r="A145" s="141"/>
      <c r="B145" s="475"/>
      <c r="C145" s="475"/>
      <c r="D145" s="475"/>
      <c r="E145" s="246"/>
      <c r="F145" s="246"/>
      <c r="G145" s="246"/>
      <c r="H145" s="247"/>
    </row>
    <row r="146" spans="1:15" x14ac:dyDescent="0.35">
      <c r="A146" s="141"/>
      <c r="B146" s="157"/>
      <c r="C146" s="157"/>
      <c r="D146" s="157"/>
      <c r="E146" s="158"/>
      <c r="F146" s="158"/>
      <c r="G146" s="158"/>
      <c r="H146" s="248"/>
    </row>
    <row r="147" spans="1:15" x14ac:dyDescent="0.35">
      <c r="A147" s="95" t="s">
        <v>135</v>
      </c>
      <c r="B147" s="156" t="s">
        <v>336</v>
      </c>
      <c r="C147" s="157"/>
      <c r="D147" s="157"/>
      <c r="E147" s="158"/>
      <c r="F147" s="158"/>
      <c r="G147" s="158"/>
      <c r="H147" s="248"/>
      <c r="J147" s="189"/>
    </row>
    <row r="148" spans="1:15" x14ac:dyDescent="0.35">
      <c r="A148" s="141"/>
      <c r="B148" s="473"/>
      <c r="C148" s="473"/>
      <c r="D148" s="473"/>
      <c r="E148" s="473"/>
      <c r="F148" s="473"/>
      <c r="G148" s="473"/>
      <c r="H148" s="474"/>
      <c r="I148" s="324"/>
      <c r="J148" s="325"/>
      <c r="K148" s="325"/>
      <c r="L148" s="325"/>
      <c r="M148" s="325"/>
      <c r="N148" s="325"/>
      <c r="O148" s="325"/>
    </row>
    <row r="149" spans="1:15" ht="70.900000000000006" customHeight="1" x14ac:dyDescent="0.35">
      <c r="A149" s="141"/>
      <c r="B149" s="473"/>
      <c r="C149" s="473"/>
      <c r="D149" s="473"/>
      <c r="E149" s="473"/>
      <c r="F149" s="473"/>
      <c r="G149" s="473"/>
      <c r="H149" s="474"/>
      <c r="I149" s="324"/>
      <c r="J149" s="325"/>
      <c r="K149" s="325"/>
      <c r="L149" s="325"/>
      <c r="M149" s="325"/>
      <c r="N149" s="325"/>
      <c r="O149" s="325"/>
    </row>
    <row r="150" spans="1:15" ht="15" thickBot="1" x14ac:dyDescent="0.4">
      <c r="A150" s="159"/>
      <c r="B150" s="250"/>
      <c r="C150" s="251"/>
      <c r="D150" s="251"/>
      <c r="E150" s="251"/>
      <c r="F150" s="251"/>
      <c r="G150" s="251"/>
      <c r="H150" s="313"/>
    </row>
    <row r="151" spans="1:15" x14ac:dyDescent="0.35">
      <c r="A151" s="97"/>
      <c r="B151" s="188"/>
      <c r="C151" s="158"/>
      <c r="D151" s="158"/>
      <c r="E151" s="158"/>
      <c r="F151" s="158"/>
      <c r="G151" s="158"/>
      <c r="H151" s="158"/>
    </row>
  </sheetData>
  <sheetProtection algorithmName="SHA-512" hashValue="L9Y4XqoHqYxsCBVmvPHk5jt3YmVMKl7ltvZNuiiKdvGCFHJj4Kgf52oUPD0/iCRwBFNTzzK801d7GncDIK3K2A==" saltValue="ccQD7jf9AZdwxBmnWC2TiQ=="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E52:E55 E134:E145 E45:E50 E39:E43 E121:E132 B73:H81">
    <cfRule type="expression" dxfId="65" priority="3">
      <formula>$F$11="no"</formula>
    </cfRule>
  </conditionalFormatting>
  <conditionalFormatting sqref="F52:F55 F134:F145 B83:H90 F45:F50 F39:F43 F121:F132">
    <cfRule type="expression" dxfId="64" priority="5">
      <formula>$F$13="no"</formula>
    </cfRule>
  </conditionalFormatting>
  <conditionalFormatting sqref="G52:G55 G134:G145 B92:H99 G45:G50 G39:G43 G121:G132">
    <cfRule type="expression" dxfId="63" priority="6">
      <formula>$F$15="no"</formula>
    </cfRule>
  </conditionalFormatting>
  <conditionalFormatting sqref="H52:H55 H134:H145 B101:H108 H45:H50 H39:H43 H121:H132">
    <cfRule type="expression" dxfId="62" priority="7">
      <formula>$F$17="no"</formula>
    </cfRule>
  </conditionalFormatting>
  <conditionalFormatting sqref="A27:H150">
    <cfRule type="expression" dxfId="61" priority="1">
      <formula>AND($F$11="no",$F$13="no",$F$15="no",$F$17="no")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F13 F15 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2"/>
  <sheetViews>
    <sheetView showGridLines="0" zoomScaleNormal="100" workbookViewId="0">
      <pane ySplit="4" topLeftCell="A38" activePane="bottomLeft" state="frozen"/>
      <selection pane="bottomLeft" activeCell="A35" sqref="A35:E37"/>
    </sheetView>
  </sheetViews>
  <sheetFormatPr defaultRowHeight="14.5" x14ac:dyDescent="0.35"/>
  <cols>
    <col min="2" max="2" width="49" customWidth="1"/>
    <col min="3" max="3" width="7.54296875" customWidth="1"/>
    <col min="4" max="4" width="49" customWidth="1"/>
  </cols>
  <sheetData>
    <row r="1" spans="1:5" ht="18.5" x14ac:dyDescent="0.45">
      <c r="A1" s="2" t="str">
        <f>'Cover and Instructions'!A1</f>
        <v>Georgia Families MHPAEA Parity</v>
      </c>
      <c r="E1" s="62" t="s">
        <v>572</v>
      </c>
    </row>
    <row r="2" spans="1:5" ht="26" x14ac:dyDescent="0.6">
      <c r="A2" s="3" t="s">
        <v>16</v>
      </c>
    </row>
    <row r="3" spans="1:5" ht="21" x14ac:dyDescent="0.5">
      <c r="A3" s="7" t="s">
        <v>19</v>
      </c>
    </row>
    <row r="5" spans="1:5" x14ac:dyDescent="0.35">
      <c r="A5" s="12" t="s">
        <v>85</v>
      </c>
    </row>
    <row r="6" spans="1:5" x14ac:dyDescent="0.35">
      <c r="A6" s="8"/>
    </row>
    <row r="7" spans="1:5" x14ac:dyDescent="0.35">
      <c r="A7" s="447" t="s">
        <v>22</v>
      </c>
      <c r="B7" s="447"/>
      <c r="C7" s="447"/>
      <c r="D7" s="447"/>
      <c r="E7" s="447"/>
    </row>
    <row r="8" spans="1:5" x14ac:dyDescent="0.35">
      <c r="A8" s="447"/>
      <c r="B8" s="447"/>
      <c r="C8" s="447"/>
      <c r="D8" s="447"/>
      <c r="E8" s="447"/>
    </row>
    <row r="9" spans="1:5" x14ac:dyDescent="0.35">
      <c r="A9" s="6"/>
      <c r="B9" s="6"/>
      <c r="C9" s="6"/>
      <c r="D9" s="6"/>
      <c r="E9" s="6"/>
    </row>
    <row r="10" spans="1:5" x14ac:dyDescent="0.35">
      <c r="A10" s="447" t="s">
        <v>21</v>
      </c>
      <c r="B10" s="447"/>
      <c r="C10" s="447"/>
      <c r="D10" s="447"/>
      <c r="E10" s="447"/>
    </row>
    <row r="11" spans="1:5" x14ac:dyDescent="0.35">
      <c r="A11" s="447"/>
      <c r="B11" s="447"/>
      <c r="C11" s="447"/>
      <c r="D11" s="447"/>
      <c r="E11" s="447"/>
    </row>
    <row r="12" spans="1:5" x14ac:dyDescent="0.35">
      <c r="A12" s="6"/>
      <c r="B12" s="6"/>
      <c r="C12" s="6"/>
      <c r="D12" s="6"/>
      <c r="E12" s="6"/>
    </row>
    <row r="13" spans="1:5" x14ac:dyDescent="0.35">
      <c r="A13" s="447" t="s">
        <v>20</v>
      </c>
      <c r="B13" s="447"/>
      <c r="C13" s="447"/>
      <c r="D13" s="447"/>
      <c r="E13" s="447"/>
    </row>
    <row r="14" spans="1:5" x14ac:dyDescent="0.35">
      <c r="A14" s="447"/>
      <c r="B14" s="447"/>
      <c r="C14" s="447"/>
      <c r="D14" s="447"/>
      <c r="E14" s="447"/>
    </row>
    <row r="15" spans="1:5" x14ac:dyDescent="0.35">
      <c r="A15" s="6"/>
      <c r="B15" s="6"/>
      <c r="C15" s="6"/>
      <c r="D15" s="6"/>
      <c r="E15" s="6"/>
    </row>
    <row r="16" spans="1:5" x14ac:dyDescent="0.35">
      <c r="A16" s="447" t="s">
        <v>102</v>
      </c>
      <c r="B16" s="447"/>
      <c r="C16" s="447"/>
      <c r="D16" s="447"/>
      <c r="E16" s="447"/>
    </row>
    <row r="17" spans="1:5" x14ac:dyDescent="0.35">
      <c r="A17" s="447"/>
      <c r="B17" s="447"/>
      <c r="C17" s="447"/>
      <c r="D17" s="447"/>
      <c r="E17" s="447"/>
    </row>
    <row r="18" spans="1:5" x14ac:dyDescent="0.35">
      <c r="A18" s="447"/>
      <c r="B18" s="447"/>
      <c r="C18" s="447"/>
      <c r="D18" s="447"/>
      <c r="E18" s="447"/>
    </row>
    <row r="19" spans="1:5" x14ac:dyDescent="0.35">
      <c r="A19" s="447" t="s">
        <v>103</v>
      </c>
      <c r="B19" s="447"/>
      <c r="C19" s="447"/>
      <c r="D19" s="447"/>
      <c r="E19" s="447"/>
    </row>
    <row r="20" spans="1:5" x14ac:dyDescent="0.35">
      <c r="A20" s="447"/>
      <c r="B20" s="447"/>
      <c r="C20" s="447"/>
      <c r="D20" s="447"/>
      <c r="E20" s="447"/>
    </row>
    <row r="21" spans="1:5" x14ac:dyDescent="0.35">
      <c r="A21" s="6"/>
      <c r="B21" s="6"/>
      <c r="C21" s="6"/>
      <c r="D21" s="6"/>
      <c r="E21" s="6"/>
    </row>
    <row r="22" spans="1:5" x14ac:dyDescent="0.35">
      <c r="A22" s="447" t="s">
        <v>104</v>
      </c>
      <c r="B22" s="447"/>
      <c r="C22" s="447"/>
      <c r="D22" s="447"/>
      <c r="E22" s="447"/>
    </row>
    <row r="23" spans="1:5" x14ac:dyDescent="0.35">
      <c r="A23" s="447"/>
      <c r="B23" s="447"/>
      <c r="C23" s="447"/>
      <c r="D23" s="447"/>
      <c r="E23" s="447"/>
    </row>
    <row r="24" spans="1:5" x14ac:dyDescent="0.35">
      <c r="A24" s="6"/>
      <c r="B24" s="6"/>
      <c r="C24" s="6"/>
      <c r="D24" s="6"/>
      <c r="E24" s="6"/>
    </row>
    <row r="25" spans="1:5" x14ac:dyDescent="0.35">
      <c r="A25" s="447" t="s">
        <v>105</v>
      </c>
      <c r="B25" s="447"/>
      <c r="C25" s="447"/>
      <c r="D25" s="447"/>
      <c r="E25" s="447"/>
    </row>
    <row r="26" spans="1:5" x14ac:dyDescent="0.35">
      <c r="A26" s="447"/>
      <c r="B26" s="447"/>
      <c r="C26" s="447"/>
      <c r="D26" s="447"/>
      <c r="E26" s="447"/>
    </row>
    <row r="27" spans="1:5" x14ac:dyDescent="0.35">
      <c r="A27" s="447"/>
      <c r="B27" s="447"/>
      <c r="C27" s="447"/>
      <c r="D27" s="447"/>
      <c r="E27" s="447"/>
    </row>
    <row r="28" spans="1:5" x14ac:dyDescent="0.35">
      <c r="A28" s="447"/>
      <c r="B28" s="447"/>
      <c r="C28" s="447"/>
      <c r="D28" s="447"/>
      <c r="E28" s="447"/>
    </row>
    <row r="29" spans="1:5" x14ac:dyDescent="0.35">
      <c r="A29" s="447"/>
      <c r="B29" s="447"/>
      <c r="C29" s="447"/>
      <c r="D29" s="447"/>
      <c r="E29" s="447"/>
    </row>
    <row r="31" spans="1:5" x14ac:dyDescent="0.35">
      <c r="A31" s="12" t="s">
        <v>97</v>
      </c>
    </row>
    <row r="33" spans="1:15" x14ac:dyDescent="0.35">
      <c r="A33" t="s">
        <v>482</v>
      </c>
    </row>
    <row r="35" spans="1:15" s="14" customFormat="1" x14ac:dyDescent="0.35">
      <c r="A35" s="456" t="s">
        <v>526</v>
      </c>
      <c r="B35" s="456"/>
      <c r="C35" s="456"/>
      <c r="D35" s="456"/>
      <c r="E35" s="456"/>
    </row>
    <row r="36" spans="1:15" s="14" customFormat="1" x14ac:dyDescent="0.35">
      <c r="A36" s="456"/>
      <c r="B36" s="456"/>
      <c r="C36" s="456"/>
      <c r="D36" s="456"/>
      <c r="E36" s="456"/>
    </row>
    <row r="37" spans="1:15" s="14" customFormat="1" x14ac:dyDescent="0.35">
      <c r="A37" s="456"/>
      <c r="B37" s="456"/>
      <c r="C37" s="456"/>
      <c r="D37" s="456"/>
      <c r="E37" s="456"/>
    </row>
    <row r="38" spans="1:15" s="14" customFormat="1" x14ac:dyDescent="0.35">
      <c r="A38" s="43"/>
      <c r="B38" s="43"/>
      <c r="C38" s="43"/>
      <c r="D38" s="43"/>
      <c r="E38" s="43"/>
    </row>
    <row r="39" spans="1:15" s="14" customFormat="1" x14ac:dyDescent="0.35">
      <c r="A39" s="456" t="s">
        <v>536</v>
      </c>
      <c r="B39" s="456"/>
      <c r="C39" s="456"/>
      <c r="D39" s="456"/>
      <c r="E39" s="456"/>
    </row>
    <row r="40" spans="1:15" s="14" customFormat="1" x14ac:dyDescent="0.35">
      <c r="A40" s="456"/>
      <c r="B40" s="456"/>
      <c r="C40" s="456"/>
      <c r="D40" s="456"/>
      <c r="E40" s="456"/>
    </row>
    <row r="41" spans="1:15" s="14" customFormat="1" x14ac:dyDescent="0.35">
      <c r="A41" s="456"/>
      <c r="B41" s="456"/>
      <c r="C41" s="456"/>
      <c r="D41" s="456"/>
      <c r="E41" s="456"/>
    </row>
    <row r="42" spans="1:15" s="14" customFormat="1" x14ac:dyDescent="0.35">
      <c r="A42" s="456"/>
      <c r="B42" s="456"/>
      <c r="C42" s="456"/>
      <c r="D42" s="456"/>
      <c r="E42" s="456"/>
    </row>
    <row r="43" spans="1:15" s="14" customFormat="1" x14ac:dyDescent="0.35">
      <c r="A43" s="456"/>
      <c r="B43" s="456"/>
      <c r="C43" s="456"/>
      <c r="D43" s="456"/>
      <c r="E43" s="456"/>
    </row>
    <row r="44" spans="1:15" s="14" customFormat="1" x14ac:dyDescent="0.35">
      <c r="A44" s="43"/>
      <c r="B44" s="49"/>
      <c r="C44" s="49"/>
      <c r="D44" s="49"/>
      <c r="E44" s="43"/>
      <c r="O44" s="50"/>
    </row>
    <row r="45" spans="1:15" s="14" customFormat="1" x14ac:dyDescent="0.35">
      <c r="A45" s="43"/>
      <c r="B45" s="50" t="s">
        <v>202</v>
      </c>
      <c r="C45" s="50"/>
      <c r="D45" s="50" t="s">
        <v>570</v>
      </c>
      <c r="E45" s="43"/>
      <c r="O45" s="51"/>
    </row>
    <row r="46" spans="1:15" s="14" customFormat="1" x14ac:dyDescent="0.35">
      <c r="A46" s="43"/>
      <c r="B46" s="51" t="s">
        <v>537</v>
      </c>
      <c r="C46" s="51"/>
      <c r="D46" s="51" t="s">
        <v>556</v>
      </c>
      <c r="E46" s="43"/>
      <c r="O46" s="51"/>
    </row>
    <row r="47" spans="1:15" s="14" customFormat="1" x14ac:dyDescent="0.35">
      <c r="A47" s="43"/>
      <c r="B47" s="51" t="s">
        <v>538</v>
      </c>
      <c r="C47" s="51"/>
      <c r="D47" s="51" t="s">
        <v>557</v>
      </c>
      <c r="E47" s="43"/>
      <c r="O47" s="51"/>
    </row>
    <row r="48" spans="1:15" s="14" customFormat="1" x14ac:dyDescent="0.35">
      <c r="A48" s="43"/>
      <c r="B48" s="51" t="s">
        <v>539</v>
      </c>
      <c r="C48" s="51"/>
      <c r="D48" s="51" t="s">
        <v>558</v>
      </c>
      <c r="E48" s="43"/>
      <c r="O48" s="51"/>
    </row>
    <row r="49" spans="1:15" s="14" customFormat="1" x14ac:dyDescent="0.35">
      <c r="A49" s="43"/>
      <c r="B49" s="51" t="s">
        <v>540</v>
      </c>
      <c r="C49" s="51"/>
      <c r="D49" s="51" t="s">
        <v>559</v>
      </c>
      <c r="E49" s="43"/>
      <c r="O49" s="51"/>
    </row>
    <row r="50" spans="1:15" s="14" customFormat="1" x14ac:dyDescent="0.35">
      <c r="A50" s="43"/>
      <c r="B50" s="51" t="s">
        <v>541</v>
      </c>
      <c r="C50" s="51"/>
      <c r="D50" s="51" t="s">
        <v>560</v>
      </c>
      <c r="E50" s="43"/>
      <c r="O50" s="51"/>
    </row>
    <row r="51" spans="1:15" s="14" customFormat="1" x14ac:dyDescent="0.35">
      <c r="A51" s="43"/>
      <c r="B51" s="51" t="s">
        <v>542</v>
      </c>
      <c r="C51" s="51"/>
      <c r="D51" s="51" t="s">
        <v>561</v>
      </c>
      <c r="E51" s="43"/>
      <c r="K51" s="58"/>
      <c r="O51" s="50"/>
    </row>
    <row r="52" spans="1:15" s="14" customFormat="1" x14ac:dyDescent="0.35">
      <c r="A52" s="43"/>
      <c r="B52" s="14" t="s">
        <v>543</v>
      </c>
      <c r="C52" s="51"/>
      <c r="D52" s="456" t="s">
        <v>565</v>
      </c>
      <c r="E52" s="43"/>
      <c r="O52" s="51"/>
    </row>
    <row r="53" spans="1:15" s="14" customFormat="1" x14ac:dyDescent="0.35">
      <c r="A53" s="58"/>
      <c r="B53" s="14" t="s">
        <v>544</v>
      </c>
      <c r="C53" s="51"/>
      <c r="D53" s="456"/>
      <c r="E53" s="58"/>
      <c r="O53" s="51"/>
    </row>
    <row r="54" spans="1:15" s="14" customFormat="1" x14ac:dyDescent="0.35">
      <c r="A54" s="58"/>
      <c r="B54" s="14" t="s">
        <v>545</v>
      </c>
      <c r="C54" s="51"/>
      <c r="D54" s="456" t="s">
        <v>566</v>
      </c>
      <c r="E54" s="58"/>
      <c r="O54" s="51"/>
    </row>
    <row r="55" spans="1:15" s="14" customFormat="1" x14ac:dyDescent="0.35">
      <c r="A55" s="58"/>
      <c r="B55" s="14" t="s">
        <v>546</v>
      </c>
      <c r="C55" s="51"/>
      <c r="D55" s="456"/>
      <c r="E55" s="58"/>
      <c r="O55" s="51"/>
    </row>
    <row r="56" spans="1:15" s="14" customFormat="1" ht="15" customHeight="1" x14ac:dyDescent="0.35">
      <c r="A56" s="58"/>
      <c r="B56" s="14" t="s">
        <v>547</v>
      </c>
      <c r="C56" s="51"/>
      <c r="D56" s="456" t="s">
        <v>567</v>
      </c>
      <c r="E56" s="58"/>
      <c r="O56" s="51"/>
    </row>
    <row r="57" spans="1:15" s="14" customFormat="1" x14ac:dyDescent="0.35">
      <c r="A57" s="58"/>
      <c r="B57" s="14" t="s">
        <v>548</v>
      </c>
      <c r="C57" s="51"/>
      <c r="D57" s="456"/>
      <c r="E57" s="58"/>
      <c r="O57" s="51"/>
    </row>
    <row r="58" spans="1:15" s="14" customFormat="1" x14ac:dyDescent="0.35">
      <c r="A58" s="58"/>
      <c r="B58" s="14" t="s">
        <v>549</v>
      </c>
      <c r="C58" s="51"/>
      <c r="D58" s="456"/>
      <c r="E58" s="58"/>
      <c r="O58" s="51"/>
    </row>
    <row r="59" spans="1:15" s="14" customFormat="1" x14ac:dyDescent="0.35">
      <c r="A59" s="58"/>
      <c r="B59" s="14" t="s">
        <v>550</v>
      </c>
      <c r="C59" s="51"/>
      <c r="D59" s="456" t="s">
        <v>568</v>
      </c>
      <c r="E59" s="58"/>
      <c r="O59" s="50"/>
    </row>
    <row r="60" spans="1:15" s="14" customFormat="1" x14ac:dyDescent="0.35">
      <c r="A60" s="58"/>
      <c r="B60" s="456" t="s">
        <v>564</v>
      </c>
      <c r="C60" s="51"/>
      <c r="D60" s="456"/>
      <c r="E60" s="58"/>
      <c r="O60" s="51"/>
    </row>
    <row r="61" spans="1:15" s="14" customFormat="1" x14ac:dyDescent="0.35">
      <c r="A61" s="58"/>
      <c r="B61" s="456"/>
      <c r="C61" s="51"/>
      <c r="D61" s="456"/>
      <c r="E61" s="58"/>
      <c r="O61" s="51"/>
    </row>
    <row r="62" spans="1:15" s="14" customFormat="1" x14ac:dyDescent="0.35">
      <c r="A62" s="58"/>
      <c r="B62" s="14" t="s">
        <v>551</v>
      </c>
      <c r="C62" s="51"/>
      <c r="D62" s="456" t="s">
        <v>569</v>
      </c>
      <c r="E62" s="58"/>
      <c r="O62" s="51"/>
    </row>
    <row r="63" spans="1:15" s="14" customFormat="1" x14ac:dyDescent="0.35">
      <c r="A63" s="58"/>
      <c r="B63" s="14" t="s">
        <v>552</v>
      </c>
      <c r="C63" s="51"/>
      <c r="D63" s="456"/>
      <c r="E63" s="58"/>
      <c r="O63" s="51"/>
    </row>
    <row r="64" spans="1:15" s="14" customFormat="1" x14ac:dyDescent="0.35">
      <c r="A64" s="58"/>
      <c r="B64" s="14" t="s">
        <v>553</v>
      </c>
      <c r="C64" s="51"/>
      <c r="D64" s="456"/>
      <c r="E64" s="58"/>
      <c r="O64" s="51"/>
    </row>
    <row r="65" spans="1:15" s="14" customFormat="1" x14ac:dyDescent="0.35">
      <c r="A65" s="58"/>
      <c r="B65" s="14" t="s">
        <v>554</v>
      </c>
      <c r="C65" s="51"/>
      <c r="D65" s="58" t="s">
        <v>562</v>
      </c>
      <c r="E65" s="58"/>
      <c r="O65" s="51"/>
    </row>
    <row r="66" spans="1:15" s="14" customFormat="1" x14ac:dyDescent="0.35">
      <c r="A66" s="58"/>
      <c r="B66" s="14" t="s">
        <v>555</v>
      </c>
      <c r="C66" s="51"/>
      <c r="D66" s="58" t="s">
        <v>563</v>
      </c>
      <c r="E66" s="58"/>
    </row>
    <row r="67" spans="1:15" s="14" customFormat="1" x14ac:dyDescent="0.35">
      <c r="A67" s="58"/>
      <c r="C67" s="51"/>
      <c r="D67" s="58"/>
      <c r="E67" s="58"/>
    </row>
    <row r="68" spans="1:15" s="14" customFormat="1" x14ac:dyDescent="0.35">
      <c r="A68" s="43"/>
      <c r="B68" s="43"/>
      <c r="C68" s="43"/>
      <c r="D68" s="43"/>
      <c r="E68" s="43"/>
    </row>
    <row r="69" spans="1:15" s="14" customFormat="1" x14ac:dyDescent="0.35">
      <c r="A69" s="14" t="s">
        <v>527</v>
      </c>
    </row>
    <row r="70" spans="1:15" s="14" customFormat="1" x14ac:dyDescent="0.35"/>
    <row r="71" spans="1:15" s="14" customFormat="1" x14ac:dyDescent="0.35">
      <c r="A71" s="14" t="s">
        <v>445</v>
      </c>
    </row>
    <row r="72" spans="1:15" s="14" customFormat="1" x14ac:dyDescent="0.35"/>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headerFooter>
    <oddHeader>&amp;R&amp;"Calibri"&amp;10&amp;K000000Confidential&amp;1#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sheetView>
  </sheetViews>
  <sheetFormatPr defaultColWidth="9.1796875" defaultRowHeight="14.5" x14ac:dyDescent="0.35"/>
  <cols>
    <col min="1" max="1" width="15.7265625" style="64" customWidth="1"/>
    <col min="2" max="2" width="25.7265625" style="64" customWidth="1"/>
    <col min="3" max="3" width="22.7265625" style="64" customWidth="1"/>
    <col min="4" max="4" width="41.453125" style="326" customWidth="1"/>
    <col min="5" max="12" width="65.453125" style="64" customWidth="1"/>
    <col min="13" max="14" width="50.26953125" style="64" customWidth="1"/>
    <col min="15" max="15" width="51.1796875" style="64" customWidth="1"/>
    <col min="16" max="16384" width="9.179687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A4" s="70"/>
      <c r="B4" s="70"/>
      <c r="C4" s="71"/>
      <c r="D4" s="298"/>
    </row>
    <row r="5" spans="1:15" x14ac:dyDescent="0.35">
      <c r="A5" s="70" t="s">
        <v>0</v>
      </c>
      <c r="B5" s="71" t="str">
        <f>'Cover and Instructions'!D4</f>
        <v>Peach State Health Plan</v>
      </c>
      <c r="C5" s="64" t="s">
        <v>216</v>
      </c>
    </row>
    <row r="6" spans="1:15" x14ac:dyDescent="0.35">
      <c r="A6" s="70" t="s">
        <v>515</v>
      </c>
      <c r="B6" s="71" t="str">
        <f>'Cover and Instructions'!D5</f>
        <v>Title XIX Adults</v>
      </c>
    </row>
    <row r="7" spans="1:15" x14ac:dyDescent="0.35">
      <c r="A7" s="70" t="s">
        <v>204</v>
      </c>
      <c r="B7" s="70" t="s">
        <v>205</v>
      </c>
      <c r="C7" s="71"/>
      <c r="D7" s="298"/>
    </row>
    <row r="8" spans="1:15" ht="15" thickBot="1" x14ac:dyDescent="0.4">
      <c r="A8" s="70"/>
      <c r="B8" s="70"/>
      <c r="C8" s="71"/>
      <c r="D8" s="327"/>
    </row>
    <row r="9" spans="1:15" ht="34.15" customHeight="1" thickBot="1" x14ac:dyDescent="0.4">
      <c r="A9" s="547" t="s">
        <v>280</v>
      </c>
      <c r="B9" s="548"/>
      <c r="C9" s="555" t="s">
        <v>228</v>
      </c>
      <c r="D9" s="563" t="s">
        <v>407</v>
      </c>
      <c r="E9" s="561" t="s">
        <v>343</v>
      </c>
      <c r="F9" s="562"/>
      <c r="G9" s="561" t="s">
        <v>344</v>
      </c>
      <c r="H9" s="562"/>
      <c r="I9" s="561" t="s">
        <v>345</v>
      </c>
      <c r="J9" s="562"/>
      <c r="K9" s="561" t="s">
        <v>443</v>
      </c>
      <c r="L9" s="562"/>
      <c r="M9" s="558" t="s">
        <v>184</v>
      </c>
      <c r="N9" s="558" t="s">
        <v>504</v>
      </c>
      <c r="O9" s="558" t="s">
        <v>446</v>
      </c>
    </row>
    <row r="10" spans="1:15" x14ac:dyDescent="0.35">
      <c r="A10" s="549"/>
      <c r="B10" s="550"/>
      <c r="C10" s="556"/>
      <c r="D10" s="564"/>
      <c r="E10" s="553" t="s">
        <v>211</v>
      </c>
      <c r="F10" s="554"/>
      <c r="G10" s="553" t="s">
        <v>211</v>
      </c>
      <c r="H10" s="554"/>
      <c r="I10" s="553" t="s">
        <v>211</v>
      </c>
      <c r="J10" s="554"/>
      <c r="K10" s="553" t="s">
        <v>211</v>
      </c>
      <c r="L10" s="554"/>
      <c r="M10" s="559"/>
      <c r="N10" s="559"/>
      <c r="O10" s="559"/>
    </row>
    <row r="11" spans="1:15" ht="46.9" customHeight="1" thickBot="1" x14ac:dyDescent="0.4">
      <c r="A11" s="551"/>
      <c r="B11" s="552"/>
      <c r="C11" s="557"/>
      <c r="D11" s="565"/>
      <c r="E11" s="328" t="s">
        <v>202</v>
      </c>
      <c r="F11" s="329" t="s">
        <v>203</v>
      </c>
      <c r="G11" s="328" t="s">
        <v>202</v>
      </c>
      <c r="H11" s="329" t="s">
        <v>203</v>
      </c>
      <c r="I11" s="328" t="s">
        <v>202</v>
      </c>
      <c r="J11" s="329" t="s">
        <v>203</v>
      </c>
      <c r="K11" s="328" t="s">
        <v>202</v>
      </c>
      <c r="L11" s="329" t="s">
        <v>203</v>
      </c>
      <c r="M11" s="560"/>
      <c r="N11" s="560"/>
      <c r="O11" s="560"/>
    </row>
    <row r="12" spans="1:15" ht="409.5" x14ac:dyDescent="0.35">
      <c r="A12" s="541" t="s">
        <v>447</v>
      </c>
      <c r="B12" s="542"/>
      <c r="C12" s="330" t="s">
        <v>225</v>
      </c>
      <c r="D12" s="331" t="s">
        <v>371</v>
      </c>
      <c r="E12" s="332" t="s">
        <v>601</v>
      </c>
      <c r="F12" s="333" t="s">
        <v>602</v>
      </c>
      <c r="G12" s="334" t="s">
        <v>603</v>
      </c>
      <c r="H12" s="335" t="s">
        <v>602</v>
      </c>
      <c r="I12" s="332" t="s">
        <v>604</v>
      </c>
      <c r="J12" s="333" t="s">
        <v>604</v>
      </c>
      <c r="K12" s="334" t="s">
        <v>669</v>
      </c>
      <c r="L12" s="335" t="s">
        <v>602</v>
      </c>
      <c r="M12" s="336" t="s">
        <v>671</v>
      </c>
      <c r="N12" s="337" t="s">
        <v>670</v>
      </c>
      <c r="O12" s="336" t="s">
        <v>605</v>
      </c>
    </row>
    <row r="13" spans="1:15" ht="43.5" x14ac:dyDescent="0.35">
      <c r="A13" s="543"/>
      <c r="B13" s="544"/>
      <c r="C13" s="338" t="s">
        <v>217</v>
      </c>
      <c r="D13" s="339" t="s">
        <v>372</v>
      </c>
      <c r="E13" s="340"/>
      <c r="F13" s="341"/>
      <c r="G13" s="342"/>
      <c r="H13" s="343"/>
      <c r="I13" s="340"/>
      <c r="J13" s="341"/>
      <c r="K13" s="342"/>
      <c r="L13" s="343"/>
      <c r="M13" s="344"/>
      <c r="N13" s="345"/>
      <c r="O13" s="344"/>
    </row>
    <row r="14" spans="1:15" ht="96" x14ac:dyDescent="0.35">
      <c r="A14" s="543"/>
      <c r="B14" s="544"/>
      <c r="C14" s="338" t="s">
        <v>218</v>
      </c>
      <c r="D14" s="339" t="s">
        <v>371</v>
      </c>
      <c r="E14" s="340" t="s">
        <v>606</v>
      </c>
      <c r="F14" s="341" t="s">
        <v>607</v>
      </c>
      <c r="G14" s="342" t="s">
        <v>608</v>
      </c>
      <c r="H14" s="343" t="s">
        <v>609</v>
      </c>
      <c r="I14" s="340" t="s">
        <v>604</v>
      </c>
      <c r="J14" s="341" t="s">
        <v>604</v>
      </c>
      <c r="K14" s="342" t="s">
        <v>604</v>
      </c>
      <c r="L14" s="343" t="s">
        <v>604</v>
      </c>
      <c r="M14" s="344" t="s">
        <v>610</v>
      </c>
      <c r="N14" s="345" t="s">
        <v>611</v>
      </c>
      <c r="O14" s="344" t="s">
        <v>612</v>
      </c>
    </row>
    <row r="15" spans="1:15" x14ac:dyDescent="0.35">
      <c r="A15" s="543"/>
      <c r="B15" s="544"/>
      <c r="C15" s="338" t="s">
        <v>219</v>
      </c>
      <c r="D15" s="339" t="s">
        <v>372</v>
      </c>
      <c r="E15" s="340"/>
      <c r="F15" s="341"/>
      <c r="G15" s="342"/>
      <c r="H15" s="343"/>
      <c r="I15" s="340"/>
      <c r="J15" s="341"/>
      <c r="K15" s="342"/>
      <c r="L15" s="343"/>
      <c r="M15" s="344"/>
      <c r="N15" s="345"/>
      <c r="O15" s="344"/>
    </row>
    <row r="16" spans="1:15" ht="192" x14ac:dyDescent="0.35">
      <c r="A16" s="543"/>
      <c r="B16" s="544"/>
      <c r="C16" s="338" t="s">
        <v>220</v>
      </c>
      <c r="D16" s="339" t="s">
        <v>371</v>
      </c>
      <c r="E16" s="346" t="s">
        <v>613</v>
      </c>
      <c r="F16" s="347" t="s">
        <v>602</v>
      </c>
      <c r="G16" s="348" t="s">
        <v>614</v>
      </c>
      <c r="H16" s="349" t="s">
        <v>615</v>
      </c>
      <c r="I16" s="346" t="s">
        <v>604</v>
      </c>
      <c r="J16" s="347" t="s">
        <v>604</v>
      </c>
      <c r="K16" s="348" t="s">
        <v>604</v>
      </c>
      <c r="L16" s="349" t="s">
        <v>604</v>
      </c>
      <c r="M16" s="350" t="s">
        <v>616</v>
      </c>
      <c r="N16" s="351" t="s">
        <v>617</v>
      </c>
      <c r="O16" s="350" t="s">
        <v>612</v>
      </c>
    </row>
    <row r="17" spans="1:15" ht="409.5" x14ac:dyDescent="0.35">
      <c r="A17" s="543"/>
      <c r="B17" s="544"/>
      <c r="C17" s="338" t="s">
        <v>221</v>
      </c>
      <c r="D17" s="339" t="s">
        <v>371</v>
      </c>
      <c r="E17" s="346" t="s">
        <v>604</v>
      </c>
      <c r="F17" s="347" t="s">
        <v>604</v>
      </c>
      <c r="G17" s="348" t="s">
        <v>618</v>
      </c>
      <c r="H17" s="349" t="s">
        <v>619</v>
      </c>
      <c r="I17" s="346" t="s">
        <v>604</v>
      </c>
      <c r="J17" s="347" t="s">
        <v>604</v>
      </c>
      <c r="K17" s="348" t="s">
        <v>672</v>
      </c>
      <c r="L17" s="349" t="s">
        <v>602</v>
      </c>
      <c r="M17" s="350" t="s">
        <v>673</v>
      </c>
      <c r="N17" s="351" t="s">
        <v>674</v>
      </c>
      <c r="O17" s="350" t="s">
        <v>612</v>
      </c>
    </row>
    <row r="18" spans="1:15" x14ac:dyDescent="0.35">
      <c r="A18" s="543"/>
      <c r="B18" s="544"/>
      <c r="C18" s="338" t="s">
        <v>222</v>
      </c>
      <c r="D18" s="339" t="s">
        <v>372</v>
      </c>
      <c r="E18" s="340"/>
      <c r="F18" s="341"/>
      <c r="G18" s="342"/>
      <c r="H18" s="343"/>
      <c r="I18" s="340"/>
      <c r="J18" s="341"/>
      <c r="K18" s="342"/>
      <c r="L18" s="343"/>
      <c r="M18" s="344"/>
      <c r="N18" s="345"/>
      <c r="O18" s="344"/>
    </row>
    <row r="19" spans="1:15" x14ac:dyDescent="0.35">
      <c r="A19" s="543"/>
      <c r="B19" s="544"/>
      <c r="C19" s="338" t="s">
        <v>223</v>
      </c>
      <c r="D19" s="339" t="s">
        <v>372</v>
      </c>
      <c r="E19" s="340"/>
      <c r="F19" s="341"/>
      <c r="G19" s="342"/>
      <c r="H19" s="343"/>
      <c r="I19" s="340"/>
      <c r="J19" s="341"/>
      <c r="K19" s="342"/>
      <c r="L19" s="343"/>
      <c r="M19" s="344"/>
      <c r="N19" s="345"/>
      <c r="O19" s="344"/>
    </row>
    <row r="20" spans="1:15" ht="29.5" thickBot="1" x14ac:dyDescent="0.4">
      <c r="A20" s="545"/>
      <c r="B20" s="546"/>
      <c r="C20" s="352" t="s">
        <v>224</v>
      </c>
      <c r="D20" s="353" t="s">
        <v>372</v>
      </c>
      <c r="E20" s="354"/>
      <c r="F20" s="355"/>
      <c r="G20" s="356"/>
      <c r="H20" s="357"/>
      <c r="I20" s="354"/>
      <c r="J20" s="355"/>
      <c r="K20" s="356"/>
      <c r="L20" s="357"/>
      <c r="M20" s="358"/>
      <c r="N20" s="359"/>
      <c r="O20" s="358"/>
    </row>
  </sheetData>
  <sheetProtection algorithmName="SHA-512" hashValue="ZBO1GbYVPKFcnZwpunw6MgtStnJBLPxop9dr/mMn/LVBopL5lw7aDu97VS4aOVmVomL3cpNztZ5AqEaKUTYMPg==" saltValue="u7fK+a2O/f0WGDGGGYC9JQ==" spinCount="100000" sheet="1" objects="1" scenarios="1" formatColumns="0" formatRows="0"/>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3:O13">
    <cfRule type="expression" dxfId="60" priority="25">
      <formula>$D$13="no"</formula>
    </cfRule>
  </conditionalFormatting>
  <conditionalFormatting sqref="E14:O14">
    <cfRule type="expression" dxfId="59" priority="24">
      <formula>$D$14="no"</formula>
    </cfRule>
  </conditionalFormatting>
  <conditionalFormatting sqref="E15:O15">
    <cfRule type="expression" dxfId="58" priority="23">
      <formula>$D$15="no"</formula>
    </cfRule>
  </conditionalFormatting>
  <conditionalFormatting sqref="E17:O17">
    <cfRule type="expression" dxfId="57" priority="21">
      <formula>$D$17="no"</formula>
    </cfRule>
  </conditionalFormatting>
  <conditionalFormatting sqref="E18:O18">
    <cfRule type="expression" dxfId="56" priority="20">
      <formula>$D$18="no"</formula>
    </cfRule>
  </conditionalFormatting>
  <conditionalFormatting sqref="E19:O19">
    <cfRule type="expression" dxfId="55" priority="19">
      <formula>$D$19="no"</formula>
    </cfRule>
  </conditionalFormatting>
  <conditionalFormatting sqref="E20:O20">
    <cfRule type="expression" dxfId="54" priority="18">
      <formula>$D$20="no"</formula>
    </cfRule>
  </conditionalFormatting>
  <conditionalFormatting sqref="E12:L12 N12:O12">
    <cfRule type="expression" dxfId="53" priority="17">
      <formula>$D$12="no"</formula>
    </cfRule>
  </conditionalFormatting>
  <conditionalFormatting sqref="E16:O16">
    <cfRule type="expression" dxfId="52" priority="2">
      <formula>$D$16="no"</formula>
    </cfRule>
  </conditionalFormatting>
  <pageMargins left="0.7" right="0.7" top="0.75" bottom="0.75" header="0.3" footer="0.3"/>
  <pageSetup orientation="portrait" horizontalDpi="1200" verticalDpi="1200" r:id="rId2"/>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D12:D20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6.26953125" style="64" customWidth="1"/>
    <col min="2" max="2" width="25.7265625" style="64" customWidth="1"/>
    <col min="3" max="3" width="22.7265625" style="64" customWidth="1"/>
    <col min="4" max="4" width="24.7265625" style="326" customWidth="1"/>
    <col min="5" max="12" width="74.179687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Peach State Health Plan</v>
      </c>
      <c r="C5" s="71"/>
    </row>
    <row r="6" spans="1:15" x14ac:dyDescent="0.35">
      <c r="A6" s="70" t="s">
        <v>515</v>
      </c>
      <c r="B6" s="71" t="str">
        <f>'Cover and Instructions'!D5</f>
        <v>Title XIX Adults</v>
      </c>
      <c r="C6" s="71"/>
    </row>
    <row r="7" spans="1:15" x14ac:dyDescent="0.35">
      <c r="A7" s="70" t="s">
        <v>210</v>
      </c>
      <c r="B7" s="360" t="s">
        <v>209</v>
      </c>
      <c r="D7" s="298"/>
    </row>
    <row r="8" spans="1:15" ht="15" thickBot="1" x14ac:dyDescent="0.4">
      <c r="D8" s="298"/>
    </row>
    <row r="9" spans="1:15" ht="44.25" customHeight="1" thickBot="1" x14ac:dyDescent="0.4">
      <c r="A9" s="547" t="s">
        <v>280</v>
      </c>
      <c r="B9" s="548"/>
      <c r="C9" s="555" t="s">
        <v>251</v>
      </c>
      <c r="D9" s="563" t="s">
        <v>407</v>
      </c>
      <c r="E9" s="566" t="s">
        <v>343</v>
      </c>
      <c r="F9" s="566"/>
      <c r="G9" s="561" t="s">
        <v>344</v>
      </c>
      <c r="H9" s="562"/>
      <c r="I9" s="561" t="s">
        <v>345</v>
      </c>
      <c r="J9" s="562"/>
      <c r="K9" s="561" t="s">
        <v>443</v>
      </c>
      <c r="L9" s="562"/>
      <c r="M9" s="558" t="s">
        <v>184</v>
      </c>
      <c r="N9" s="558" t="s">
        <v>504</v>
      </c>
      <c r="O9" s="558" t="s">
        <v>446</v>
      </c>
    </row>
    <row r="10" spans="1:15" ht="28.5" customHeight="1" x14ac:dyDescent="0.35">
      <c r="A10" s="549"/>
      <c r="B10" s="550"/>
      <c r="C10" s="556"/>
      <c r="D10" s="564"/>
      <c r="E10" s="567" t="s">
        <v>211</v>
      </c>
      <c r="F10" s="567"/>
      <c r="G10" s="553" t="s">
        <v>211</v>
      </c>
      <c r="H10" s="554"/>
      <c r="I10" s="553" t="s">
        <v>211</v>
      </c>
      <c r="J10" s="554"/>
      <c r="K10" s="553" t="s">
        <v>211</v>
      </c>
      <c r="L10" s="554"/>
      <c r="M10" s="559"/>
      <c r="N10" s="559"/>
      <c r="O10" s="559"/>
    </row>
    <row r="11" spans="1:15" ht="28.5" customHeight="1" thickBot="1" x14ac:dyDescent="0.4">
      <c r="A11" s="551"/>
      <c r="B11" s="552"/>
      <c r="C11" s="557"/>
      <c r="D11" s="565"/>
      <c r="E11" s="361" t="s">
        <v>202</v>
      </c>
      <c r="F11" s="362" t="s">
        <v>203</v>
      </c>
      <c r="G11" s="361" t="s">
        <v>202</v>
      </c>
      <c r="H11" s="363" t="s">
        <v>203</v>
      </c>
      <c r="I11" s="361" t="s">
        <v>202</v>
      </c>
      <c r="J11" s="363" t="s">
        <v>203</v>
      </c>
      <c r="K11" s="361" t="s">
        <v>202</v>
      </c>
      <c r="L11" s="363" t="s">
        <v>203</v>
      </c>
      <c r="M11" s="560"/>
      <c r="N11" s="560"/>
      <c r="O11" s="560"/>
    </row>
    <row r="12" spans="1:15" ht="409.5" x14ac:dyDescent="0.35">
      <c r="A12" s="541" t="s">
        <v>451</v>
      </c>
      <c r="B12" s="542"/>
      <c r="C12" s="338" t="s">
        <v>227</v>
      </c>
      <c r="D12" s="331" t="s">
        <v>371</v>
      </c>
      <c r="E12" s="364" t="s">
        <v>621</v>
      </c>
      <c r="F12" s="365" t="s">
        <v>602</v>
      </c>
      <c r="G12" s="366" t="s">
        <v>622</v>
      </c>
      <c r="H12" s="367" t="s">
        <v>602</v>
      </c>
      <c r="I12" s="364" t="s">
        <v>604</v>
      </c>
      <c r="J12" s="365" t="s">
        <v>604</v>
      </c>
      <c r="K12" s="368" t="s">
        <v>604</v>
      </c>
      <c r="L12" s="367" t="s">
        <v>604</v>
      </c>
      <c r="M12" s="336" t="s">
        <v>624</v>
      </c>
      <c r="N12" s="337" t="s">
        <v>623</v>
      </c>
      <c r="O12" s="369" t="s">
        <v>625</v>
      </c>
    </row>
    <row r="13" spans="1:15" ht="43.5" x14ac:dyDescent="0.35">
      <c r="A13" s="543"/>
      <c r="B13" s="544"/>
      <c r="C13" s="338" t="s">
        <v>229</v>
      </c>
      <c r="D13" s="370" t="s">
        <v>372</v>
      </c>
      <c r="E13" s="371"/>
      <c r="F13" s="372"/>
      <c r="G13" s="373"/>
      <c r="H13" s="374"/>
      <c r="I13" s="371"/>
      <c r="J13" s="372"/>
      <c r="K13" s="373"/>
      <c r="L13" s="374"/>
      <c r="M13" s="375"/>
      <c r="N13" s="376"/>
      <c r="O13" s="344"/>
    </row>
    <row r="14" spans="1:15" ht="101.5" x14ac:dyDescent="0.35">
      <c r="A14" s="543"/>
      <c r="B14" s="544"/>
      <c r="C14" s="338" t="s">
        <v>230</v>
      </c>
      <c r="D14" s="370" t="s">
        <v>371</v>
      </c>
      <c r="E14" s="371" t="s">
        <v>626</v>
      </c>
      <c r="F14" s="372" t="s">
        <v>627</v>
      </c>
      <c r="G14" s="373" t="s">
        <v>628</v>
      </c>
      <c r="H14" s="374" t="s">
        <v>626</v>
      </c>
      <c r="I14" s="371" t="s">
        <v>604</v>
      </c>
      <c r="J14" s="372" t="s">
        <v>604</v>
      </c>
      <c r="K14" s="373" t="s">
        <v>604</v>
      </c>
      <c r="L14" s="374" t="s">
        <v>604</v>
      </c>
      <c r="M14" s="375" t="s">
        <v>629</v>
      </c>
      <c r="N14" s="376" t="s">
        <v>630</v>
      </c>
      <c r="O14" s="344" t="s">
        <v>612</v>
      </c>
    </row>
    <row r="15" spans="1:15" x14ac:dyDescent="0.35">
      <c r="A15" s="543"/>
      <c r="B15" s="544"/>
      <c r="C15" s="338" t="s">
        <v>231</v>
      </c>
      <c r="D15" s="370" t="s">
        <v>372</v>
      </c>
      <c r="E15" s="371"/>
      <c r="F15" s="372"/>
      <c r="G15" s="373"/>
      <c r="H15" s="374"/>
      <c r="I15" s="371"/>
      <c r="J15" s="372"/>
      <c r="K15" s="373"/>
      <c r="L15" s="374"/>
      <c r="M15" s="375"/>
      <c r="N15" s="376"/>
      <c r="O15" s="344"/>
    </row>
    <row r="16" spans="1:15" ht="144" x14ac:dyDescent="0.35">
      <c r="A16" s="543"/>
      <c r="B16" s="544"/>
      <c r="C16" s="338" t="s">
        <v>232</v>
      </c>
      <c r="D16" s="370" t="s">
        <v>371</v>
      </c>
      <c r="E16" s="346" t="s">
        <v>631</v>
      </c>
      <c r="F16" s="347" t="s">
        <v>602</v>
      </c>
      <c r="G16" s="348" t="s">
        <v>632</v>
      </c>
      <c r="H16" s="349" t="s">
        <v>633</v>
      </c>
      <c r="I16" s="346" t="s">
        <v>604</v>
      </c>
      <c r="J16" s="347" t="s">
        <v>604</v>
      </c>
      <c r="K16" s="348" t="s">
        <v>604</v>
      </c>
      <c r="L16" s="349" t="s">
        <v>604</v>
      </c>
      <c r="M16" s="377" t="s">
        <v>634</v>
      </c>
      <c r="N16" s="378" t="s">
        <v>635</v>
      </c>
      <c r="O16" s="350" t="s">
        <v>612</v>
      </c>
    </row>
    <row r="17" spans="1:15" x14ac:dyDescent="0.35">
      <c r="A17" s="543"/>
      <c r="B17" s="544"/>
      <c r="C17" s="338" t="s">
        <v>233</v>
      </c>
      <c r="D17" s="370" t="s">
        <v>372</v>
      </c>
      <c r="E17" s="346"/>
      <c r="F17" s="347"/>
      <c r="G17" s="348"/>
      <c r="H17" s="349"/>
      <c r="I17" s="346"/>
      <c r="J17" s="347"/>
      <c r="K17" s="348"/>
      <c r="L17" s="349"/>
      <c r="M17" s="377"/>
      <c r="N17" s="378"/>
      <c r="O17" s="350"/>
    </row>
    <row r="18" spans="1:15" x14ac:dyDescent="0.35">
      <c r="A18" s="543"/>
      <c r="B18" s="544"/>
      <c r="C18" s="338" t="s">
        <v>234</v>
      </c>
      <c r="D18" s="370" t="s">
        <v>372</v>
      </c>
      <c r="E18" s="346"/>
      <c r="F18" s="347"/>
      <c r="G18" s="348"/>
      <c r="H18" s="349"/>
      <c r="I18" s="346"/>
      <c r="J18" s="347"/>
      <c r="K18" s="348"/>
      <c r="L18" s="349"/>
      <c r="M18" s="377"/>
      <c r="N18" s="378"/>
      <c r="O18" s="350"/>
    </row>
    <row r="19" spans="1:15" x14ac:dyDescent="0.35">
      <c r="A19" s="543"/>
      <c r="B19" s="544"/>
      <c r="C19" s="338" t="s">
        <v>235</v>
      </c>
      <c r="D19" s="370" t="s">
        <v>372</v>
      </c>
      <c r="E19" s="371"/>
      <c r="F19" s="372"/>
      <c r="G19" s="373"/>
      <c r="H19" s="374"/>
      <c r="I19" s="371"/>
      <c r="J19" s="372"/>
      <c r="K19" s="373"/>
      <c r="L19" s="374"/>
      <c r="M19" s="375"/>
      <c r="N19" s="376"/>
      <c r="O19" s="344"/>
    </row>
    <row r="20" spans="1:15" ht="29.5" thickBot="1" x14ac:dyDescent="0.4">
      <c r="A20" s="545"/>
      <c r="B20" s="546"/>
      <c r="C20" s="352" t="s">
        <v>236</v>
      </c>
      <c r="D20" s="379" t="s">
        <v>372</v>
      </c>
      <c r="E20" s="354"/>
      <c r="F20" s="355"/>
      <c r="G20" s="356"/>
      <c r="H20" s="357"/>
      <c r="I20" s="354"/>
      <c r="J20" s="355"/>
      <c r="K20" s="356"/>
      <c r="L20" s="357"/>
      <c r="M20" s="380"/>
      <c r="N20" s="381"/>
      <c r="O20" s="358"/>
    </row>
  </sheetData>
  <sheetProtection algorithmName="SHA-512" hashValue="f1bv1o9E2VOuXGEk0jrwXp53YdlhuF4r/PLZZIvYzS+IopstURe/jJhUQ2C0ETlu5Mws1jt2Or/GJdCxKFEcXg==" saltValue="/R1xWug1FvxVN1LJzPzrzA==" spinCount="100000" sheet="1" objects="1" scenarios="1" formatColumns="0" formatRows="0"/>
  <customSheetViews>
    <customSheetView guid="{13810DCC-AA08-45AA-A2EB-614B3F1533B3}" topLeftCell="A3">
      <selection activeCell="D12" sqref="D12"/>
      <pageMargins left="0.7" right="0.7" top="0.75" bottom="0.75" header="0.3" footer="0.3"/>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3:O13">
    <cfRule type="expression" dxfId="51" priority="22">
      <formula>$D$13="no"</formula>
    </cfRule>
  </conditionalFormatting>
  <conditionalFormatting sqref="E14:O14">
    <cfRule type="expression" dxfId="50" priority="21">
      <formula>$D$14="no"</formula>
    </cfRule>
  </conditionalFormatting>
  <conditionalFormatting sqref="E15:O15">
    <cfRule type="expression" dxfId="49" priority="20">
      <formula>$D$15="no"</formula>
    </cfRule>
  </conditionalFormatting>
  <conditionalFormatting sqref="E17:O17">
    <cfRule type="expression" dxfId="48" priority="18">
      <formula>$D$17="no"</formula>
    </cfRule>
  </conditionalFormatting>
  <conditionalFormatting sqref="E18:O18">
    <cfRule type="expression" dxfId="47" priority="17">
      <formula>$D$18="no"</formula>
    </cfRule>
  </conditionalFormatting>
  <conditionalFormatting sqref="E19:O19">
    <cfRule type="expression" dxfId="46" priority="16">
      <formula>$D$19="no"</formula>
    </cfRule>
  </conditionalFormatting>
  <conditionalFormatting sqref="E20:O20">
    <cfRule type="expression" dxfId="45" priority="15">
      <formula>$D$20="no"</formula>
    </cfRule>
  </conditionalFormatting>
  <conditionalFormatting sqref="E12:O12">
    <cfRule type="expression" dxfId="44" priority="3">
      <formula>$D$12="no"</formula>
    </cfRule>
  </conditionalFormatting>
  <conditionalFormatting sqref="E16:O16">
    <cfRule type="expression" dxfId="43" priority="1">
      <formula>$D$16="no"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6" style="64" customWidth="1"/>
    <col min="2" max="2" width="25.7265625" style="64" customWidth="1"/>
    <col min="3" max="3" width="22.7265625" style="64" customWidth="1"/>
    <col min="4" max="4" width="23.54296875" style="326" customWidth="1"/>
    <col min="5" max="12" width="66.1796875" style="64" customWidth="1"/>
    <col min="13" max="14" width="51.1796875" style="64" customWidth="1"/>
    <col min="15" max="15" width="56"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18.75" customHeight="1" x14ac:dyDescent="0.5">
      <c r="A3" s="68" t="s">
        <v>183</v>
      </c>
    </row>
    <row r="4" spans="1:15" x14ac:dyDescent="0.35">
      <c r="D4" s="298"/>
    </row>
    <row r="5" spans="1:15" x14ac:dyDescent="0.35">
      <c r="A5" s="70" t="s">
        <v>0</v>
      </c>
      <c r="B5" s="71" t="str">
        <f>'Cover and Instructions'!D4</f>
        <v>Peach State Health Plan</v>
      </c>
      <c r="C5" s="71"/>
    </row>
    <row r="6" spans="1:15" x14ac:dyDescent="0.35">
      <c r="A6" s="70" t="s">
        <v>515</v>
      </c>
      <c r="B6" s="71" t="str">
        <f>'Cover and Instructions'!D5</f>
        <v>Title XIX Adults</v>
      </c>
      <c r="C6" s="71"/>
    </row>
    <row r="7" spans="1:15" x14ac:dyDescent="0.35">
      <c r="A7" s="70" t="s">
        <v>237</v>
      </c>
      <c r="B7" s="360" t="s">
        <v>238</v>
      </c>
      <c r="D7" s="298"/>
    </row>
    <row r="8" spans="1:15" ht="15" thickBot="1" x14ac:dyDescent="0.4">
      <c r="D8" s="298"/>
    </row>
    <row r="9" spans="1:15" ht="42" customHeight="1" thickBot="1" x14ac:dyDescent="0.4">
      <c r="A9" s="547" t="s">
        <v>280</v>
      </c>
      <c r="B9" s="548"/>
      <c r="C9" s="555" t="s">
        <v>239</v>
      </c>
      <c r="D9" s="563" t="s">
        <v>407</v>
      </c>
      <c r="E9" s="561" t="s">
        <v>343</v>
      </c>
      <c r="F9" s="562"/>
      <c r="G9" s="561" t="s">
        <v>344</v>
      </c>
      <c r="H9" s="562"/>
      <c r="I9" s="561" t="s">
        <v>345</v>
      </c>
      <c r="J9" s="562"/>
      <c r="K9" s="561" t="s">
        <v>443</v>
      </c>
      <c r="L9" s="562"/>
      <c r="M9" s="558" t="s">
        <v>184</v>
      </c>
      <c r="N9" s="558" t="s">
        <v>504</v>
      </c>
      <c r="O9" s="558" t="s">
        <v>475</v>
      </c>
    </row>
    <row r="10" spans="1:15" ht="26.25" customHeight="1" x14ac:dyDescent="0.35">
      <c r="A10" s="549"/>
      <c r="B10" s="550"/>
      <c r="C10" s="556"/>
      <c r="D10" s="564"/>
      <c r="E10" s="553" t="s">
        <v>211</v>
      </c>
      <c r="F10" s="554"/>
      <c r="G10" s="553" t="s">
        <v>211</v>
      </c>
      <c r="H10" s="554"/>
      <c r="I10" s="553" t="s">
        <v>211</v>
      </c>
      <c r="J10" s="554"/>
      <c r="K10" s="553" t="s">
        <v>211</v>
      </c>
      <c r="L10" s="554"/>
      <c r="M10" s="559"/>
      <c r="N10" s="559"/>
      <c r="O10" s="559"/>
    </row>
    <row r="11" spans="1:15" ht="51" customHeight="1" thickBot="1" x14ac:dyDescent="0.4">
      <c r="A11" s="551"/>
      <c r="B11" s="552"/>
      <c r="C11" s="557"/>
      <c r="D11" s="565"/>
      <c r="E11" s="328" t="s">
        <v>202</v>
      </c>
      <c r="F11" s="329" t="s">
        <v>203</v>
      </c>
      <c r="G11" s="328" t="s">
        <v>202</v>
      </c>
      <c r="H11" s="329" t="s">
        <v>203</v>
      </c>
      <c r="I11" s="328" t="s">
        <v>202</v>
      </c>
      <c r="J11" s="329" t="s">
        <v>203</v>
      </c>
      <c r="K11" s="328" t="s">
        <v>202</v>
      </c>
      <c r="L11" s="329" t="s">
        <v>203</v>
      </c>
      <c r="M11" s="560"/>
      <c r="N11" s="560"/>
      <c r="O11" s="560"/>
    </row>
    <row r="12" spans="1:15" ht="409.5" x14ac:dyDescent="0.35">
      <c r="A12" s="541" t="s">
        <v>448</v>
      </c>
      <c r="B12" s="542"/>
      <c r="C12" s="382" t="s">
        <v>260</v>
      </c>
      <c r="D12" s="383" t="s">
        <v>371</v>
      </c>
      <c r="E12" s="384" t="s">
        <v>636</v>
      </c>
      <c r="F12" s="385" t="s">
        <v>602</v>
      </c>
      <c r="G12" s="386" t="s">
        <v>603</v>
      </c>
      <c r="H12" s="387" t="s">
        <v>602</v>
      </c>
      <c r="I12" s="384" t="s">
        <v>604</v>
      </c>
      <c r="J12" s="385" t="s">
        <v>604</v>
      </c>
      <c r="K12" s="386" t="s">
        <v>604</v>
      </c>
      <c r="L12" s="387" t="s">
        <v>604</v>
      </c>
      <c r="M12" s="385" t="s">
        <v>637</v>
      </c>
      <c r="N12" s="388" t="s">
        <v>638</v>
      </c>
      <c r="O12" s="389" t="s">
        <v>639</v>
      </c>
    </row>
    <row r="13" spans="1:15" ht="43.5" x14ac:dyDescent="0.35">
      <c r="A13" s="543"/>
      <c r="B13" s="544"/>
      <c r="C13" s="338" t="s">
        <v>240</v>
      </c>
      <c r="D13" s="390" t="s">
        <v>372</v>
      </c>
      <c r="E13" s="371"/>
      <c r="F13" s="372"/>
      <c r="G13" s="373"/>
      <c r="H13" s="374"/>
      <c r="I13" s="371"/>
      <c r="J13" s="372"/>
      <c r="K13" s="373"/>
      <c r="L13" s="374"/>
      <c r="M13" s="375"/>
      <c r="N13" s="376"/>
      <c r="O13" s="344"/>
    </row>
    <row r="14" spans="1:15" ht="116" x14ac:dyDescent="0.35">
      <c r="A14" s="543"/>
      <c r="B14" s="544"/>
      <c r="C14" s="338" t="s">
        <v>241</v>
      </c>
      <c r="D14" s="390" t="s">
        <v>371</v>
      </c>
      <c r="E14" s="371" t="s">
        <v>640</v>
      </c>
      <c r="F14" s="372" t="s">
        <v>641</v>
      </c>
      <c r="G14" s="373" t="s">
        <v>642</v>
      </c>
      <c r="H14" s="374" t="s">
        <v>643</v>
      </c>
      <c r="I14" s="371" t="s">
        <v>604</v>
      </c>
      <c r="J14" s="372" t="s">
        <v>604</v>
      </c>
      <c r="K14" s="373" t="s">
        <v>604</v>
      </c>
      <c r="L14" s="374" t="s">
        <v>604</v>
      </c>
      <c r="M14" s="375" t="s">
        <v>644</v>
      </c>
      <c r="N14" s="376" t="s">
        <v>645</v>
      </c>
      <c r="O14" s="344" t="s">
        <v>612</v>
      </c>
    </row>
    <row r="15" spans="1:15" x14ac:dyDescent="0.35">
      <c r="A15" s="543"/>
      <c r="B15" s="544"/>
      <c r="C15" s="338" t="s">
        <v>242</v>
      </c>
      <c r="D15" s="390" t="s">
        <v>372</v>
      </c>
      <c r="E15" s="371"/>
      <c r="F15" s="372"/>
      <c r="G15" s="373"/>
      <c r="H15" s="374"/>
      <c r="I15" s="371"/>
      <c r="J15" s="372"/>
      <c r="K15" s="373"/>
      <c r="L15" s="374"/>
      <c r="M15" s="375"/>
      <c r="N15" s="376"/>
      <c r="O15" s="344"/>
    </row>
    <row r="16" spans="1:15" ht="132" x14ac:dyDescent="0.35">
      <c r="A16" s="543"/>
      <c r="B16" s="544"/>
      <c r="C16" s="338" t="s">
        <v>243</v>
      </c>
      <c r="D16" s="390" t="s">
        <v>371</v>
      </c>
      <c r="E16" s="346" t="s">
        <v>646</v>
      </c>
      <c r="F16" s="347" t="s">
        <v>602</v>
      </c>
      <c r="G16" s="348" t="s">
        <v>647</v>
      </c>
      <c r="H16" s="349" t="s">
        <v>648</v>
      </c>
      <c r="I16" s="346" t="s">
        <v>604</v>
      </c>
      <c r="J16" s="347" t="s">
        <v>604</v>
      </c>
      <c r="K16" s="348" t="s">
        <v>604</v>
      </c>
      <c r="L16" s="349" t="s">
        <v>604</v>
      </c>
      <c r="M16" s="350" t="s">
        <v>649</v>
      </c>
      <c r="N16" s="351" t="s">
        <v>635</v>
      </c>
      <c r="O16" s="350" t="s">
        <v>612</v>
      </c>
    </row>
    <row r="17" spans="1:15" ht="72" x14ac:dyDescent="0.35">
      <c r="A17" s="543"/>
      <c r="B17" s="544"/>
      <c r="C17" s="338" t="s">
        <v>244</v>
      </c>
      <c r="D17" s="390" t="s">
        <v>371</v>
      </c>
      <c r="E17" s="346" t="s">
        <v>604</v>
      </c>
      <c r="F17" s="347" t="s">
        <v>604</v>
      </c>
      <c r="G17" s="348" t="s">
        <v>650</v>
      </c>
      <c r="H17" s="349" t="s">
        <v>619</v>
      </c>
      <c r="I17" s="346" t="s">
        <v>604</v>
      </c>
      <c r="J17" s="347" t="s">
        <v>604</v>
      </c>
      <c r="K17" s="348" t="s">
        <v>604</v>
      </c>
      <c r="L17" s="349" t="s">
        <v>604</v>
      </c>
      <c r="M17" s="350" t="s">
        <v>651</v>
      </c>
      <c r="N17" s="351" t="s">
        <v>620</v>
      </c>
      <c r="O17" s="350" t="s">
        <v>612</v>
      </c>
    </row>
    <row r="18" spans="1:15" x14ac:dyDescent="0.35">
      <c r="A18" s="543"/>
      <c r="B18" s="544"/>
      <c r="C18" s="338" t="s">
        <v>234</v>
      </c>
      <c r="D18" s="390" t="s">
        <v>372</v>
      </c>
      <c r="E18" s="371"/>
      <c r="F18" s="372"/>
      <c r="G18" s="373"/>
      <c r="H18" s="374"/>
      <c r="I18" s="371"/>
      <c r="J18" s="372"/>
      <c r="K18" s="373"/>
      <c r="L18" s="374"/>
      <c r="M18" s="375"/>
      <c r="N18" s="376"/>
      <c r="O18" s="344"/>
    </row>
    <row r="19" spans="1:15" x14ac:dyDescent="0.35">
      <c r="A19" s="543"/>
      <c r="B19" s="544"/>
      <c r="C19" s="338" t="s">
        <v>245</v>
      </c>
      <c r="D19" s="390" t="s">
        <v>372</v>
      </c>
      <c r="E19" s="346"/>
      <c r="F19" s="347"/>
      <c r="G19" s="348"/>
      <c r="H19" s="349"/>
      <c r="I19" s="346"/>
      <c r="J19" s="347"/>
      <c r="K19" s="348"/>
      <c r="L19" s="349"/>
      <c r="M19" s="350"/>
      <c r="N19" s="351"/>
      <c r="O19" s="350"/>
    </row>
    <row r="20" spans="1:15" ht="29.5" thickBot="1" x14ac:dyDescent="0.4">
      <c r="A20" s="545"/>
      <c r="B20" s="546"/>
      <c r="C20" s="352" t="s">
        <v>246</v>
      </c>
      <c r="D20" s="391" t="s">
        <v>372</v>
      </c>
      <c r="E20" s="354"/>
      <c r="F20" s="355"/>
      <c r="G20" s="356"/>
      <c r="H20" s="357"/>
      <c r="I20" s="354"/>
      <c r="J20" s="355"/>
      <c r="K20" s="356"/>
      <c r="L20" s="357"/>
      <c r="M20" s="358"/>
      <c r="N20" s="359"/>
      <c r="O20" s="358"/>
    </row>
  </sheetData>
  <sheetProtection algorithmName="SHA-512" hashValue="zw0rXjJ0UcUXQlZVXivh4I6wQ2GYEx4v9w44LMChCxQzgLL18xOACVvjt0zpLJC+FxVcxQwGEuFuq6ci+pztiA==" saltValue="JfI6X5FAKGB6fZqb3uVNKg=="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2:O12">
    <cfRule type="expression" dxfId="42" priority="14">
      <formula>$D$12="no"</formula>
    </cfRule>
  </conditionalFormatting>
  <conditionalFormatting sqref="E13:O13">
    <cfRule type="expression" dxfId="41" priority="13">
      <formula>$D$13="no"</formula>
    </cfRule>
  </conditionalFormatting>
  <conditionalFormatting sqref="E14:O14">
    <cfRule type="expression" dxfId="40" priority="12">
      <formula>$D$14="no"</formula>
    </cfRule>
  </conditionalFormatting>
  <conditionalFormatting sqref="E15:O15">
    <cfRule type="expression" dxfId="39" priority="11">
      <formula>$D$15="no"</formula>
    </cfRule>
  </conditionalFormatting>
  <conditionalFormatting sqref="E17:O17">
    <cfRule type="expression" dxfId="38" priority="9">
      <formula>$D$17="no"</formula>
    </cfRule>
  </conditionalFormatting>
  <conditionalFormatting sqref="E18:O18">
    <cfRule type="expression" dxfId="37" priority="8">
      <formula>$D$18="no"</formula>
    </cfRule>
  </conditionalFormatting>
  <conditionalFormatting sqref="E19:O19">
    <cfRule type="expression" dxfId="36" priority="7">
      <formula>$D$19="no"</formula>
    </cfRule>
  </conditionalFormatting>
  <conditionalFormatting sqref="E20:O20">
    <cfRule type="expression" dxfId="35" priority="6">
      <formula>$D$20="no"</formula>
    </cfRule>
  </conditionalFormatting>
  <conditionalFormatting sqref="E16:O16">
    <cfRule type="expression" dxfId="34" priority="1">
      <formula>$D$16="no"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A1:O26"/>
  <sheetViews>
    <sheetView showGridLines="0" zoomScale="70" zoomScaleNormal="70" workbookViewId="0">
      <pane xSplit="3" ySplit="8" topLeftCell="D9" activePane="bottomRight" state="frozen"/>
      <selection pane="topRight"/>
      <selection pane="bottomLeft"/>
      <selection pane="bottomRight"/>
    </sheetView>
  </sheetViews>
  <sheetFormatPr defaultColWidth="8.81640625" defaultRowHeight="14.5" x14ac:dyDescent="0.35"/>
  <cols>
    <col min="1" max="1" width="15.453125" style="64" customWidth="1"/>
    <col min="2" max="2" width="28.1796875" style="64" customWidth="1"/>
    <col min="3" max="3" width="27.81640625" style="64" customWidth="1"/>
    <col min="4" max="4" width="26.54296875" style="326"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Peach State Health Plan</v>
      </c>
      <c r="C5" s="71"/>
    </row>
    <row r="6" spans="1:15" x14ac:dyDescent="0.35">
      <c r="A6" s="70" t="s">
        <v>515</v>
      </c>
      <c r="B6" s="71" t="str">
        <f>'Cover and Instructions'!D5</f>
        <v>Title XIX Adults</v>
      </c>
      <c r="C6" s="71"/>
    </row>
    <row r="7" spans="1:15" x14ac:dyDescent="0.35">
      <c r="A7" s="70" t="s">
        <v>250</v>
      </c>
      <c r="B7" s="360" t="s">
        <v>452</v>
      </c>
      <c r="D7" s="298"/>
    </row>
    <row r="8" spans="1:15" ht="15" thickBot="1" x14ac:dyDescent="0.4">
      <c r="D8" s="298"/>
    </row>
    <row r="9" spans="1:15" x14ac:dyDescent="0.35">
      <c r="A9" s="392" t="s">
        <v>375</v>
      </c>
      <c r="B9" s="393"/>
      <c r="C9" s="393"/>
      <c r="D9" s="394"/>
      <c r="E9" s="395"/>
    </row>
    <row r="10" spans="1:15" ht="15" thickBot="1" x14ac:dyDescent="0.4">
      <c r="A10" s="396" t="s">
        <v>374</v>
      </c>
      <c r="B10" s="397"/>
      <c r="C10" s="397"/>
      <c r="D10" s="398"/>
      <c r="E10" s="399"/>
    </row>
    <row r="11" spans="1:15" ht="15" thickBot="1" x14ac:dyDescent="0.4">
      <c r="A11" s="400" t="s">
        <v>453</v>
      </c>
      <c r="B11" s="397"/>
      <c r="C11" s="397"/>
      <c r="D11" s="401" t="s">
        <v>371</v>
      </c>
      <c r="E11" s="402" t="str">
        <f>IF(D11="no","Do not complete remainder of this worksheet.","")</f>
        <v/>
      </c>
    </row>
    <row r="12" spans="1:15" ht="15" thickBot="1" x14ac:dyDescent="0.4">
      <c r="A12" s="403"/>
      <c r="B12" s="404"/>
      <c r="C12" s="404"/>
      <c r="D12" s="405"/>
      <c r="E12" s="406"/>
    </row>
    <row r="13" spans="1:15" ht="15" thickBot="1" x14ac:dyDescent="0.4">
      <c r="D13" s="298"/>
    </row>
    <row r="14" spans="1:15" ht="42.75" customHeight="1" thickBot="1" x14ac:dyDescent="0.4">
      <c r="A14" s="547" t="s">
        <v>280</v>
      </c>
      <c r="B14" s="548"/>
      <c r="C14" s="555" t="s">
        <v>247</v>
      </c>
      <c r="D14" s="563" t="s">
        <v>407</v>
      </c>
      <c r="E14" s="561" t="s">
        <v>343</v>
      </c>
      <c r="F14" s="562"/>
      <c r="G14" s="561" t="s">
        <v>344</v>
      </c>
      <c r="H14" s="562"/>
      <c r="I14" s="561" t="s">
        <v>345</v>
      </c>
      <c r="J14" s="562"/>
      <c r="K14" s="561" t="s">
        <v>443</v>
      </c>
      <c r="L14" s="562"/>
      <c r="M14" s="558" t="s">
        <v>184</v>
      </c>
      <c r="N14" s="558" t="s">
        <v>504</v>
      </c>
      <c r="O14" s="558" t="s">
        <v>446</v>
      </c>
    </row>
    <row r="15" spans="1:15" ht="27" customHeight="1" x14ac:dyDescent="0.35">
      <c r="A15" s="549"/>
      <c r="B15" s="550"/>
      <c r="C15" s="556"/>
      <c r="D15" s="564"/>
      <c r="E15" s="553" t="s">
        <v>211</v>
      </c>
      <c r="F15" s="554"/>
      <c r="G15" s="553" t="s">
        <v>211</v>
      </c>
      <c r="H15" s="554"/>
      <c r="I15" s="553" t="s">
        <v>211</v>
      </c>
      <c r="J15" s="554"/>
      <c r="K15" s="553" t="s">
        <v>211</v>
      </c>
      <c r="L15" s="554"/>
      <c r="M15" s="559"/>
      <c r="N15" s="559"/>
      <c r="O15" s="559"/>
    </row>
    <row r="16" spans="1:15" ht="27" customHeight="1" thickBot="1" x14ac:dyDescent="0.4">
      <c r="A16" s="551"/>
      <c r="B16" s="552"/>
      <c r="C16" s="557"/>
      <c r="D16" s="565"/>
      <c r="E16" s="328" t="s">
        <v>202</v>
      </c>
      <c r="F16" s="329" t="s">
        <v>203</v>
      </c>
      <c r="G16" s="328" t="s">
        <v>202</v>
      </c>
      <c r="H16" s="329" t="s">
        <v>203</v>
      </c>
      <c r="I16" s="328" t="s">
        <v>202</v>
      </c>
      <c r="J16" s="329" t="s">
        <v>203</v>
      </c>
      <c r="K16" s="328" t="s">
        <v>202</v>
      </c>
      <c r="L16" s="329" t="s">
        <v>203</v>
      </c>
      <c r="M16" s="560"/>
      <c r="N16" s="560"/>
      <c r="O16" s="560"/>
    </row>
    <row r="17" spans="1:15" ht="29" x14ac:dyDescent="0.35">
      <c r="A17" s="568" t="s">
        <v>454</v>
      </c>
      <c r="B17" s="569"/>
      <c r="C17" s="382" t="s">
        <v>206</v>
      </c>
      <c r="D17" s="383" t="s">
        <v>372</v>
      </c>
      <c r="E17" s="407"/>
      <c r="F17" s="408"/>
      <c r="G17" s="409"/>
      <c r="H17" s="410"/>
      <c r="I17" s="407"/>
      <c r="J17" s="408"/>
      <c r="K17" s="409"/>
      <c r="L17" s="410"/>
      <c r="M17" s="411"/>
      <c r="N17" s="412"/>
      <c r="O17" s="413"/>
    </row>
    <row r="18" spans="1:15" ht="29" x14ac:dyDescent="0.35">
      <c r="A18" s="570"/>
      <c r="B18" s="571"/>
      <c r="C18" s="338" t="s">
        <v>207</v>
      </c>
      <c r="D18" s="414" t="s">
        <v>372</v>
      </c>
      <c r="E18" s="371"/>
      <c r="F18" s="372"/>
      <c r="G18" s="373"/>
      <c r="H18" s="374"/>
      <c r="I18" s="371"/>
      <c r="J18" s="372"/>
      <c r="K18" s="373"/>
      <c r="L18" s="374"/>
      <c r="M18" s="375"/>
      <c r="N18" s="376"/>
      <c r="O18" s="344"/>
    </row>
    <row r="19" spans="1:15" ht="43.5" x14ac:dyDescent="0.35">
      <c r="A19" s="570"/>
      <c r="B19" s="571"/>
      <c r="C19" s="338" t="s">
        <v>3</v>
      </c>
      <c r="D19" s="414" t="s">
        <v>372</v>
      </c>
      <c r="E19" s="371"/>
      <c r="F19" s="372"/>
      <c r="G19" s="373"/>
      <c r="H19" s="374"/>
      <c r="I19" s="371"/>
      <c r="J19" s="372"/>
      <c r="K19" s="373"/>
      <c r="L19" s="374"/>
      <c r="M19" s="375"/>
      <c r="N19" s="376"/>
      <c r="O19" s="344"/>
    </row>
    <row r="20" spans="1:15" x14ac:dyDescent="0.35">
      <c r="A20" s="570"/>
      <c r="B20" s="571"/>
      <c r="C20" s="338" t="s">
        <v>185</v>
      </c>
      <c r="D20" s="414" t="s">
        <v>372</v>
      </c>
      <c r="E20" s="371"/>
      <c r="F20" s="372"/>
      <c r="G20" s="373"/>
      <c r="H20" s="374"/>
      <c r="I20" s="371"/>
      <c r="J20" s="372"/>
      <c r="K20" s="373"/>
      <c r="L20" s="374"/>
      <c r="M20" s="375"/>
      <c r="N20" s="376"/>
      <c r="O20" s="344"/>
    </row>
    <row r="21" spans="1:15" x14ac:dyDescent="0.35">
      <c r="A21" s="570"/>
      <c r="B21" s="571"/>
      <c r="C21" s="338" t="s">
        <v>186</v>
      </c>
      <c r="D21" s="414" t="s">
        <v>372</v>
      </c>
      <c r="E21" s="371"/>
      <c r="F21" s="372"/>
      <c r="G21" s="373"/>
      <c r="H21" s="374"/>
      <c r="I21" s="371"/>
      <c r="J21" s="372"/>
      <c r="K21" s="373"/>
      <c r="L21" s="374"/>
      <c r="M21" s="375"/>
      <c r="N21" s="376"/>
      <c r="O21" s="344"/>
    </row>
    <row r="22" spans="1:15" x14ac:dyDescent="0.35">
      <c r="A22" s="570"/>
      <c r="B22" s="571"/>
      <c r="C22" s="338" t="s">
        <v>7</v>
      </c>
      <c r="D22" s="414" t="s">
        <v>372</v>
      </c>
      <c r="E22" s="371"/>
      <c r="F22" s="372"/>
      <c r="G22" s="373"/>
      <c r="H22" s="374"/>
      <c r="I22" s="371"/>
      <c r="J22" s="372"/>
      <c r="K22" s="373"/>
      <c r="L22" s="374"/>
      <c r="M22" s="375"/>
      <c r="N22" s="376"/>
      <c r="O22" s="344"/>
    </row>
    <row r="23" spans="1:15" x14ac:dyDescent="0.35">
      <c r="A23" s="570"/>
      <c r="B23" s="571"/>
      <c r="C23" s="338" t="s">
        <v>187</v>
      </c>
      <c r="D23" s="414" t="s">
        <v>372</v>
      </c>
      <c r="E23" s="371"/>
      <c r="F23" s="372"/>
      <c r="G23" s="373"/>
      <c r="H23" s="374"/>
      <c r="I23" s="371"/>
      <c r="J23" s="372"/>
      <c r="K23" s="373"/>
      <c r="L23" s="374"/>
      <c r="M23" s="375"/>
      <c r="N23" s="376"/>
      <c r="O23" s="344"/>
    </row>
    <row r="24" spans="1:15" x14ac:dyDescent="0.35">
      <c r="A24" s="570"/>
      <c r="B24" s="571"/>
      <c r="C24" s="338" t="s">
        <v>9</v>
      </c>
      <c r="D24" s="414" t="s">
        <v>372</v>
      </c>
      <c r="E24" s="371"/>
      <c r="F24" s="372"/>
      <c r="G24" s="373"/>
      <c r="H24" s="374"/>
      <c r="I24" s="371"/>
      <c r="J24" s="372"/>
      <c r="K24" s="373"/>
      <c r="L24" s="374"/>
      <c r="M24" s="375"/>
      <c r="N24" s="376"/>
      <c r="O24" s="344"/>
    </row>
    <row r="25" spans="1:15" x14ac:dyDescent="0.35">
      <c r="A25" s="570"/>
      <c r="B25" s="571"/>
      <c r="C25" s="338" t="s">
        <v>188</v>
      </c>
      <c r="D25" s="390" t="s">
        <v>372</v>
      </c>
      <c r="E25" s="371"/>
      <c r="F25" s="372"/>
      <c r="G25" s="373"/>
      <c r="H25" s="374"/>
      <c r="I25" s="371"/>
      <c r="J25" s="372"/>
      <c r="K25" s="373"/>
      <c r="L25" s="374"/>
      <c r="M25" s="375"/>
      <c r="N25" s="376"/>
      <c r="O25" s="375"/>
    </row>
    <row r="26" spans="1:15" ht="29.5" thickBot="1" x14ac:dyDescent="0.4">
      <c r="A26" s="572"/>
      <c r="B26" s="573"/>
      <c r="C26" s="352" t="s">
        <v>189</v>
      </c>
      <c r="D26" s="415" t="s">
        <v>372</v>
      </c>
      <c r="E26" s="416"/>
      <c r="F26" s="417"/>
      <c r="G26" s="418"/>
      <c r="H26" s="419"/>
      <c r="I26" s="416"/>
      <c r="J26" s="417"/>
      <c r="K26" s="418"/>
      <c r="L26" s="419"/>
      <c r="M26" s="420"/>
      <c r="N26" s="421"/>
      <c r="O26" s="420"/>
    </row>
  </sheetData>
  <sheetProtection algorithmName="SHA-512" hashValue="ce5ZRHilTJWNUROXLaJxEbgLSd9WY6di0wHQNwrkY/f9u9+tFdJlVVQ9CKIrtBz9Swt6K/DaU/tsHOm/uUc91g==" saltValue="J4yqtG55ebLTo6k5hZOAo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E17:O17">
    <cfRule type="expression" dxfId="33" priority="22">
      <formula>$D$17="no"</formula>
    </cfRule>
  </conditionalFormatting>
  <conditionalFormatting sqref="E18:O18">
    <cfRule type="expression" dxfId="32" priority="21">
      <formula>$D$18="no"</formula>
    </cfRule>
  </conditionalFormatting>
  <conditionalFormatting sqref="E19:O19">
    <cfRule type="expression" dxfId="31" priority="20">
      <formula>$D$19="no"</formula>
    </cfRule>
  </conditionalFormatting>
  <conditionalFormatting sqref="E20:O20">
    <cfRule type="expression" dxfId="30" priority="19">
      <formula>$D$20="no"</formula>
    </cfRule>
  </conditionalFormatting>
  <conditionalFormatting sqref="E21:O21">
    <cfRule type="expression" dxfId="29" priority="18">
      <formula>$D$21="no"</formula>
    </cfRule>
  </conditionalFormatting>
  <conditionalFormatting sqref="E22:O22">
    <cfRule type="expression" dxfId="28" priority="17">
      <formula>$D$22="no"</formula>
    </cfRule>
  </conditionalFormatting>
  <conditionalFormatting sqref="E23:O23">
    <cfRule type="expression" dxfId="27" priority="16">
      <formula>$D$23="no"</formula>
    </cfRule>
  </conditionalFormatting>
  <conditionalFormatting sqref="E24:O24">
    <cfRule type="expression" dxfId="26" priority="15">
      <formula>$D$24="no"</formula>
    </cfRule>
  </conditionalFormatting>
  <conditionalFormatting sqref="E25:O25">
    <cfRule type="expression" dxfId="25" priority="14">
      <formula>$D$25="no"</formula>
    </cfRule>
  </conditionalFormatting>
  <conditionalFormatting sqref="E26:O26">
    <cfRule type="expression" dxfId="24" priority="13">
      <formula>$D$26="no"</formula>
    </cfRule>
  </conditionalFormatting>
  <conditionalFormatting sqref="E17:O26">
    <cfRule type="expression" dxfId="23" priority="1">
      <formula>$D$11="no"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D17:D26 D11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O27"/>
  <sheetViews>
    <sheetView showGridLines="0" zoomScale="70" zoomScaleNormal="70" workbookViewId="0">
      <pane xSplit="3" ySplit="8" topLeftCell="D9" activePane="bottomRight" state="frozen"/>
      <selection pane="topRight"/>
      <selection pane="bottomLeft"/>
      <selection pane="bottomRight"/>
    </sheetView>
  </sheetViews>
  <sheetFormatPr defaultColWidth="8.81640625" defaultRowHeight="14.5" x14ac:dyDescent="0.35"/>
  <cols>
    <col min="1" max="1" width="15.453125" style="64" customWidth="1"/>
    <col min="2" max="2" width="27.1796875" style="64" customWidth="1"/>
    <col min="3" max="3" width="32.81640625" style="64" customWidth="1"/>
    <col min="4" max="4" width="24.26953125" style="326"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572</v>
      </c>
    </row>
    <row r="2" spans="1:15" ht="26" x14ac:dyDescent="0.6">
      <c r="A2" s="66" t="s">
        <v>16</v>
      </c>
    </row>
    <row r="3" spans="1:15" ht="21" x14ac:dyDescent="0.5">
      <c r="A3" s="68" t="s">
        <v>183</v>
      </c>
    </row>
    <row r="4" spans="1:15" x14ac:dyDescent="0.35">
      <c r="D4" s="298"/>
    </row>
    <row r="5" spans="1:15" x14ac:dyDescent="0.35">
      <c r="A5" s="70" t="s">
        <v>0</v>
      </c>
      <c r="B5" s="71" t="str">
        <f>'Cover and Instructions'!D4</f>
        <v>Peach State Health Plan</v>
      </c>
      <c r="C5" s="71"/>
    </row>
    <row r="6" spans="1:15" x14ac:dyDescent="0.35">
      <c r="A6" s="70" t="s">
        <v>515</v>
      </c>
      <c r="B6" s="71" t="str">
        <f>'Cover and Instructions'!D5</f>
        <v>Title XIX Adults</v>
      </c>
      <c r="C6" s="71"/>
    </row>
    <row r="7" spans="1:15" x14ac:dyDescent="0.35">
      <c r="A7" s="70" t="s">
        <v>249</v>
      </c>
      <c r="B7" s="360" t="s">
        <v>457</v>
      </c>
      <c r="D7" s="298"/>
    </row>
    <row r="8" spans="1:15" x14ac:dyDescent="0.35">
      <c r="D8" s="298"/>
    </row>
    <row r="9" spans="1:15" ht="15" thickBot="1" x14ac:dyDescent="0.4">
      <c r="D9" s="298"/>
    </row>
    <row r="10" spans="1:15" x14ac:dyDescent="0.35">
      <c r="A10" s="392" t="s">
        <v>375</v>
      </c>
      <c r="B10" s="393"/>
      <c r="C10" s="393"/>
      <c r="D10" s="394"/>
      <c r="E10" s="395"/>
    </row>
    <row r="11" spans="1:15" ht="15" thickBot="1" x14ac:dyDescent="0.4">
      <c r="A11" s="396" t="s">
        <v>374</v>
      </c>
      <c r="B11" s="397"/>
      <c r="C11" s="397"/>
      <c r="D11" s="398"/>
      <c r="E11" s="399"/>
    </row>
    <row r="12" spans="1:15" ht="15" thickBot="1" x14ac:dyDescent="0.4">
      <c r="A12" s="400" t="s">
        <v>455</v>
      </c>
      <c r="B12" s="397"/>
      <c r="C12" s="397"/>
      <c r="D12" s="401" t="s">
        <v>371</v>
      </c>
      <c r="E12" s="402" t="str">
        <f>IF(D12="no","Do not complete remainder of this worksheet.","")</f>
        <v/>
      </c>
    </row>
    <row r="13" spans="1:15" ht="15" thickBot="1" x14ac:dyDescent="0.4">
      <c r="A13" s="403"/>
      <c r="B13" s="404"/>
      <c r="C13" s="404"/>
      <c r="D13" s="405"/>
      <c r="E13" s="406"/>
    </row>
    <row r="14" spans="1:15" ht="15" thickBot="1" x14ac:dyDescent="0.4">
      <c r="D14" s="298"/>
    </row>
    <row r="15" spans="1:15" ht="42.75" customHeight="1" thickBot="1" x14ac:dyDescent="0.4">
      <c r="A15" s="547" t="s">
        <v>280</v>
      </c>
      <c r="B15" s="548"/>
      <c r="C15" s="555" t="s">
        <v>248</v>
      </c>
      <c r="D15" s="563" t="s">
        <v>407</v>
      </c>
      <c r="E15" s="561" t="s">
        <v>343</v>
      </c>
      <c r="F15" s="562"/>
      <c r="G15" s="561" t="s">
        <v>344</v>
      </c>
      <c r="H15" s="562"/>
      <c r="I15" s="561" t="s">
        <v>345</v>
      </c>
      <c r="J15" s="562"/>
      <c r="K15" s="561" t="s">
        <v>443</v>
      </c>
      <c r="L15" s="562"/>
      <c r="M15" s="558" t="s">
        <v>184</v>
      </c>
      <c r="N15" s="558" t="s">
        <v>504</v>
      </c>
      <c r="O15" s="558" t="s">
        <v>446</v>
      </c>
    </row>
    <row r="16" spans="1:15" ht="28.5" customHeight="1" x14ac:dyDescent="0.35">
      <c r="A16" s="549"/>
      <c r="B16" s="550"/>
      <c r="C16" s="556"/>
      <c r="D16" s="564"/>
      <c r="E16" s="553" t="s">
        <v>211</v>
      </c>
      <c r="F16" s="554"/>
      <c r="G16" s="553" t="s">
        <v>211</v>
      </c>
      <c r="H16" s="554"/>
      <c r="I16" s="553" t="s">
        <v>211</v>
      </c>
      <c r="J16" s="554"/>
      <c r="K16" s="553" t="s">
        <v>211</v>
      </c>
      <c r="L16" s="554"/>
      <c r="M16" s="559"/>
      <c r="N16" s="559"/>
      <c r="O16" s="559"/>
    </row>
    <row r="17" spans="1:15" ht="28.5" customHeight="1" thickBot="1" x14ac:dyDescent="0.4">
      <c r="A17" s="551"/>
      <c r="B17" s="552"/>
      <c r="C17" s="557"/>
      <c r="D17" s="565"/>
      <c r="E17" s="328" t="s">
        <v>202</v>
      </c>
      <c r="F17" s="329" t="s">
        <v>203</v>
      </c>
      <c r="G17" s="328" t="s">
        <v>202</v>
      </c>
      <c r="H17" s="329" t="s">
        <v>203</v>
      </c>
      <c r="I17" s="328" t="s">
        <v>202</v>
      </c>
      <c r="J17" s="329" t="s">
        <v>203</v>
      </c>
      <c r="K17" s="328" t="s">
        <v>202</v>
      </c>
      <c r="L17" s="329" t="s">
        <v>203</v>
      </c>
      <c r="M17" s="560"/>
      <c r="N17" s="560"/>
      <c r="O17" s="560"/>
    </row>
    <row r="18" spans="1:15" x14ac:dyDescent="0.35">
      <c r="A18" s="568" t="s">
        <v>456</v>
      </c>
      <c r="B18" s="569"/>
      <c r="C18" s="382" t="s">
        <v>206</v>
      </c>
      <c r="D18" s="383" t="s">
        <v>372</v>
      </c>
      <c r="E18" s="407"/>
      <c r="F18" s="408"/>
      <c r="G18" s="409"/>
      <c r="H18" s="410"/>
      <c r="I18" s="407"/>
      <c r="J18" s="408"/>
      <c r="K18" s="409"/>
      <c r="L18" s="410"/>
      <c r="M18" s="411"/>
      <c r="N18" s="412"/>
      <c r="O18" s="413"/>
    </row>
    <row r="19" spans="1:15" x14ac:dyDescent="0.35">
      <c r="A19" s="570"/>
      <c r="B19" s="571"/>
      <c r="C19" s="338" t="s">
        <v>207</v>
      </c>
      <c r="D19" s="414" t="s">
        <v>372</v>
      </c>
      <c r="E19" s="371"/>
      <c r="F19" s="372"/>
      <c r="G19" s="373"/>
      <c r="H19" s="374"/>
      <c r="I19" s="371"/>
      <c r="J19" s="372"/>
      <c r="K19" s="373"/>
      <c r="L19" s="374"/>
      <c r="M19" s="375"/>
      <c r="N19" s="376"/>
      <c r="O19" s="344"/>
    </row>
    <row r="20" spans="1:15" ht="29" x14ac:dyDescent="0.35">
      <c r="A20" s="570"/>
      <c r="B20" s="571"/>
      <c r="C20" s="338" t="s">
        <v>3</v>
      </c>
      <c r="D20" s="414" t="s">
        <v>372</v>
      </c>
      <c r="E20" s="371"/>
      <c r="F20" s="372"/>
      <c r="G20" s="373"/>
      <c r="H20" s="374"/>
      <c r="I20" s="371"/>
      <c r="J20" s="372"/>
      <c r="K20" s="373"/>
      <c r="L20" s="374"/>
      <c r="M20" s="375"/>
      <c r="N20" s="376"/>
      <c r="O20" s="344"/>
    </row>
    <row r="21" spans="1:15" x14ac:dyDescent="0.35">
      <c r="A21" s="570"/>
      <c r="B21" s="571"/>
      <c r="C21" s="338" t="s">
        <v>185</v>
      </c>
      <c r="D21" s="414" t="s">
        <v>372</v>
      </c>
      <c r="E21" s="371"/>
      <c r="F21" s="372"/>
      <c r="G21" s="373"/>
      <c r="H21" s="374"/>
      <c r="I21" s="371"/>
      <c r="J21" s="372"/>
      <c r="K21" s="373"/>
      <c r="L21" s="374"/>
      <c r="M21" s="375"/>
      <c r="N21" s="376"/>
      <c r="O21" s="344"/>
    </row>
    <row r="22" spans="1:15" x14ac:dyDescent="0.35">
      <c r="A22" s="570"/>
      <c r="B22" s="571"/>
      <c r="C22" s="338" t="s">
        <v>186</v>
      </c>
      <c r="D22" s="414" t="s">
        <v>372</v>
      </c>
      <c r="E22" s="371"/>
      <c r="F22" s="372"/>
      <c r="G22" s="373"/>
      <c r="H22" s="374"/>
      <c r="I22" s="371"/>
      <c r="J22" s="372"/>
      <c r="K22" s="373"/>
      <c r="L22" s="374"/>
      <c r="M22" s="375"/>
      <c r="N22" s="376"/>
      <c r="O22" s="344"/>
    </row>
    <row r="23" spans="1:15" x14ac:dyDescent="0.35">
      <c r="A23" s="570"/>
      <c r="B23" s="571"/>
      <c r="C23" s="338" t="s">
        <v>7</v>
      </c>
      <c r="D23" s="414" t="s">
        <v>372</v>
      </c>
      <c r="E23" s="371"/>
      <c r="F23" s="372"/>
      <c r="G23" s="373"/>
      <c r="H23" s="374"/>
      <c r="I23" s="371"/>
      <c r="J23" s="372"/>
      <c r="K23" s="373"/>
      <c r="L23" s="374"/>
      <c r="M23" s="375"/>
      <c r="N23" s="376"/>
      <c r="O23" s="344"/>
    </row>
    <row r="24" spans="1:15" x14ac:dyDescent="0.35">
      <c r="A24" s="570"/>
      <c r="B24" s="571"/>
      <c r="C24" s="338" t="s">
        <v>187</v>
      </c>
      <c r="D24" s="414" t="s">
        <v>372</v>
      </c>
      <c r="E24" s="371"/>
      <c r="F24" s="372"/>
      <c r="G24" s="373"/>
      <c r="H24" s="374"/>
      <c r="I24" s="371"/>
      <c r="J24" s="372"/>
      <c r="K24" s="373"/>
      <c r="L24" s="374"/>
      <c r="M24" s="375"/>
      <c r="N24" s="376"/>
      <c r="O24" s="344"/>
    </row>
    <row r="25" spans="1:15" x14ac:dyDescent="0.35">
      <c r="A25" s="570"/>
      <c r="B25" s="571"/>
      <c r="C25" s="338" t="s">
        <v>9</v>
      </c>
      <c r="D25" s="414" t="s">
        <v>372</v>
      </c>
      <c r="E25" s="371"/>
      <c r="F25" s="372"/>
      <c r="G25" s="373"/>
      <c r="H25" s="374"/>
      <c r="I25" s="371"/>
      <c r="J25" s="372"/>
      <c r="K25" s="373"/>
      <c r="L25" s="374"/>
      <c r="M25" s="375"/>
      <c r="N25" s="376"/>
      <c r="O25" s="344"/>
    </row>
    <row r="26" spans="1:15" x14ac:dyDescent="0.35">
      <c r="A26" s="570"/>
      <c r="B26" s="571"/>
      <c r="C26" s="338" t="s">
        <v>188</v>
      </c>
      <c r="D26" s="390" t="s">
        <v>372</v>
      </c>
      <c r="E26" s="371"/>
      <c r="F26" s="372"/>
      <c r="G26" s="373"/>
      <c r="H26" s="374"/>
      <c r="I26" s="371"/>
      <c r="J26" s="372"/>
      <c r="K26" s="373"/>
      <c r="L26" s="374"/>
      <c r="M26" s="375"/>
      <c r="N26" s="376"/>
      <c r="O26" s="375"/>
    </row>
    <row r="27" spans="1:15" ht="29.5" thickBot="1" x14ac:dyDescent="0.4">
      <c r="A27" s="572"/>
      <c r="B27" s="573"/>
      <c r="C27" s="352" t="s">
        <v>189</v>
      </c>
      <c r="D27" s="415" t="s">
        <v>372</v>
      </c>
      <c r="E27" s="416"/>
      <c r="F27" s="417"/>
      <c r="G27" s="418"/>
      <c r="H27" s="419"/>
      <c r="I27" s="416"/>
      <c r="J27" s="417"/>
      <c r="K27" s="418"/>
      <c r="L27" s="419"/>
      <c r="M27" s="420"/>
      <c r="N27" s="421"/>
      <c r="O27" s="420"/>
    </row>
  </sheetData>
  <sheetProtection algorithmName="SHA-512" hashValue="PIorxRVHi2nCQ882FHl0VoeKyLEnR9HJrbU2K3DXIhu8TgLiVsfI23HnN0hggzxXwOytZbj7X45iyWP79zzfvA==" saltValue="RH/mHBSCfRQdnHQB/LazkA=="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E18:O18">
    <cfRule type="expression" dxfId="22" priority="21">
      <formula>$D$18="no"</formula>
    </cfRule>
  </conditionalFormatting>
  <conditionalFormatting sqref="E19:O19">
    <cfRule type="expression" dxfId="21" priority="20">
      <formula>$D$19="no"</formula>
    </cfRule>
  </conditionalFormatting>
  <conditionalFormatting sqref="E20:O20">
    <cfRule type="expression" dxfId="20" priority="19">
      <formula>$D$20="no"</formula>
    </cfRule>
  </conditionalFormatting>
  <conditionalFormatting sqref="E21:O21">
    <cfRule type="expression" dxfId="19" priority="18">
      <formula>$D$21="no"</formula>
    </cfRule>
  </conditionalFormatting>
  <conditionalFormatting sqref="E22:O22">
    <cfRule type="expression" dxfId="18" priority="17">
      <formula>$D$22="no"</formula>
    </cfRule>
  </conditionalFormatting>
  <conditionalFormatting sqref="E23:O23">
    <cfRule type="expression" dxfId="17" priority="16">
      <formula>$D$23="no"</formula>
    </cfRule>
  </conditionalFormatting>
  <conditionalFormatting sqref="E24:O24">
    <cfRule type="expression" dxfId="16" priority="15">
      <formula>$D$24="no"</formula>
    </cfRule>
  </conditionalFormatting>
  <conditionalFormatting sqref="E25:O25">
    <cfRule type="expression" dxfId="15" priority="14">
      <formula>$D$25="no"</formula>
    </cfRule>
  </conditionalFormatting>
  <conditionalFormatting sqref="E26:O26">
    <cfRule type="expression" dxfId="14" priority="13">
      <formula>$D$26="no"</formula>
    </cfRule>
  </conditionalFormatting>
  <conditionalFormatting sqref="E27:O27">
    <cfRule type="expression" dxfId="13" priority="12">
      <formula>$D$27="no"</formula>
    </cfRule>
  </conditionalFormatting>
  <conditionalFormatting sqref="E18:O27">
    <cfRule type="expression" dxfId="12" priority="1">
      <formula>$D$12="no"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D18:D27 D12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I22"/>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8.81640625" style="64" customWidth="1"/>
    <col min="2" max="2" width="25.7265625" style="64" customWidth="1"/>
    <col min="3" max="3" width="24.453125" style="64" customWidth="1"/>
    <col min="4" max="4" width="28.81640625" style="326" customWidth="1"/>
    <col min="5" max="6" width="85" style="64" customWidth="1"/>
    <col min="7" max="8" width="51.1796875" style="64" customWidth="1"/>
    <col min="9" max="9" width="48.7265625" style="64" customWidth="1"/>
    <col min="10" max="16384" width="8.81640625" style="64"/>
  </cols>
  <sheetData>
    <row r="1" spans="1:9" ht="18.75" customHeight="1" x14ac:dyDescent="0.45">
      <c r="A1" s="63" t="str">
        <f>'Cover and Instructions'!A1</f>
        <v>Georgia Families MHPAEA Parity</v>
      </c>
      <c r="E1" s="65" t="s">
        <v>572</v>
      </c>
    </row>
    <row r="2" spans="1:9" ht="26" x14ac:dyDescent="0.6">
      <c r="A2" s="66" t="s">
        <v>16</v>
      </c>
    </row>
    <row r="3" spans="1:9" ht="21" x14ac:dyDescent="0.5">
      <c r="A3" s="68" t="s">
        <v>183</v>
      </c>
    </row>
    <row r="4" spans="1:9" x14ac:dyDescent="0.35">
      <c r="D4" s="298"/>
    </row>
    <row r="5" spans="1:9" x14ac:dyDescent="0.35">
      <c r="A5" s="70" t="s">
        <v>0</v>
      </c>
      <c r="B5" s="71" t="str">
        <f>'Cover and Instructions'!D4</f>
        <v>Peach State Health Plan</v>
      </c>
      <c r="C5" s="71"/>
    </row>
    <row r="6" spans="1:9" x14ac:dyDescent="0.35">
      <c r="A6" s="70" t="s">
        <v>515</v>
      </c>
      <c r="B6" s="71" t="str">
        <f>'Cover and Instructions'!D5</f>
        <v>Title XIX Adults</v>
      </c>
      <c r="C6" s="71"/>
    </row>
    <row r="7" spans="1:9" x14ac:dyDescent="0.35">
      <c r="A7" s="70" t="s">
        <v>252</v>
      </c>
      <c r="B7" s="360" t="s">
        <v>253</v>
      </c>
      <c r="D7" s="298"/>
    </row>
    <row r="8" spans="1:9" ht="15" thickBot="1" x14ac:dyDescent="0.4">
      <c r="D8" s="298"/>
    </row>
    <row r="9" spans="1:9" ht="48" customHeight="1" thickBot="1" x14ac:dyDescent="0.4">
      <c r="A9" s="547" t="s">
        <v>280</v>
      </c>
      <c r="B9" s="548"/>
      <c r="C9" s="555" t="s">
        <v>254</v>
      </c>
      <c r="D9" s="563" t="s">
        <v>407</v>
      </c>
      <c r="E9" s="561" t="s">
        <v>443</v>
      </c>
      <c r="F9" s="562"/>
      <c r="G9" s="558" t="s">
        <v>184</v>
      </c>
      <c r="H9" s="558" t="s">
        <v>504</v>
      </c>
      <c r="I9" s="558" t="s">
        <v>475</v>
      </c>
    </row>
    <row r="10" spans="1:9" ht="30" customHeight="1" x14ac:dyDescent="0.35">
      <c r="A10" s="549"/>
      <c r="B10" s="550"/>
      <c r="C10" s="556"/>
      <c r="D10" s="564"/>
      <c r="E10" s="553" t="s">
        <v>211</v>
      </c>
      <c r="F10" s="554"/>
      <c r="G10" s="559"/>
      <c r="H10" s="559"/>
      <c r="I10" s="559"/>
    </row>
    <row r="11" spans="1:9" ht="39" customHeight="1" thickBot="1" x14ac:dyDescent="0.4">
      <c r="A11" s="551"/>
      <c r="B11" s="552"/>
      <c r="C11" s="557"/>
      <c r="D11" s="565"/>
      <c r="E11" s="328" t="s">
        <v>202</v>
      </c>
      <c r="F11" s="329" t="s">
        <v>203</v>
      </c>
      <c r="G11" s="560"/>
      <c r="H11" s="560"/>
      <c r="I11" s="560"/>
    </row>
    <row r="12" spans="1:9" ht="409.5" x14ac:dyDescent="0.35">
      <c r="A12" s="541" t="s">
        <v>449</v>
      </c>
      <c r="B12" s="542"/>
      <c r="C12" s="382" t="s">
        <v>6</v>
      </c>
      <c r="D12" s="331" t="s">
        <v>371</v>
      </c>
      <c r="E12" s="334" t="s">
        <v>652</v>
      </c>
      <c r="F12" s="335" t="s">
        <v>602</v>
      </c>
      <c r="G12" s="422" t="s">
        <v>653</v>
      </c>
      <c r="H12" s="423" t="s">
        <v>654</v>
      </c>
      <c r="I12" s="369" t="s">
        <v>655</v>
      </c>
    </row>
    <row r="13" spans="1:9" ht="324" x14ac:dyDescent="0.35">
      <c r="A13" s="543"/>
      <c r="B13" s="544"/>
      <c r="C13" s="330" t="s">
        <v>474</v>
      </c>
      <c r="D13" s="370" t="s">
        <v>371</v>
      </c>
      <c r="E13" s="424" t="s">
        <v>656</v>
      </c>
      <c r="F13" s="425" t="s">
        <v>602</v>
      </c>
      <c r="G13" s="377" t="s">
        <v>657</v>
      </c>
      <c r="H13" s="378" t="s">
        <v>658</v>
      </c>
      <c r="I13" s="377" t="s">
        <v>612</v>
      </c>
    </row>
    <row r="14" spans="1:9" ht="336" x14ac:dyDescent="0.35">
      <c r="A14" s="543"/>
      <c r="B14" s="544"/>
      <c r="C14" s="338" t="s">
        <v>2</v>
      </c>
      <c r="D14" s="370" t="s">
        <v>371</v>
      </c>
      <c r="E14" s="424" t="s">
        <v>659</v>
      </c>
      <c r="F14" s="425" t="s">
        <v>602</v>
      </c>
      <c r="G14" s="350" t="s">
        <v>660</v>
      </c>
      <c r="H14" s="351" t="s">
        <v>661</v>
      </c>
      <c r="I14" s="350" t="s">
        <v>612</v>
      </c>
    </row>
    <row r="15" spans="1:9" ht="264" x14ac:dyDescent="0.35">
      <c r="A15" s="543"/>
      <c r="B15" s="544"/>
      <c r="C15" s="338" t="s">
        <v>11</v>
      </c>
      <c r="D15" s="370" t="s">
        <v>371</v>
      </c>
      <c r="E15" s="348" t="s">
        <v>662</v>
      </c>
      <c r="F15" s="349" t="s">
        <v>602</v>
      </c>
      <c r="G15" s="350" t="s">
        <v>663</v>
      </c>
      <c r="H15" s="351" t="s">
        <v>664</v>
      </c>
      <c r="I15" s="350" t="s">
        <v>665</v>
      </c>
    </row>
    <row r="16" spans="1:9" ht="312" x14ac:dyDescent="0.35">
      <c r="A16" s="543"/>
      <c r="B16" s="544"/>
      <c r="C16" s="338" t="s">
        <v>12</v>
      </c>
      <c r="D16" s="370" t="s">
        <v>371</v>
      </c>
      <c r="E16" s="348" t="s">
        <v>666</v>
      </c>
      <c r="F16" s="349" t="s">
        <v>602</v>
      </c>
      <c r="G16" s="350" t="s">
        <v>667</v>
      </c>
      <c r="H16" s="351" t="s">
        <v>668</v>
      </c>
      <c r="I16" s="350" t="s">
        <v>612</v>
      </c>
    </row>
    <row r="17" spans="1:9" ht="15" thickBot="1" x14ac:dyDescent="0.4">
      <c r="A17" s="545"/>
      <c r="B17" s="546"/>
      <c r="C17" s="352" t="s">
        <v>10</v>
      </c>
      <c r="D17" s="379" t="s">
        <v>372</v>
      </c>
      <c r="E17" s="356"/>
      <c r="F17" s="426"/>
      <c r="G17" s="380"/>
      <c r="H17" s="381"/>
      <c r="I17" s="358"/>
    </row>
    <row r="18" spans="1:9" x14ac:dyDescent="0.35">
      <c r="D18" s="64"/>
    </row>
    <row r="19" spans="1:9" x14ac:dyDescent="0.35">
      <c r="D19" s="64"/>
    </row>
    <row r="20" spans="1:9" x14ac:dyDescent="0.35">
      <c r="D20" s="64"/>
    </row>
    <row r="21" spans="1:9" x14ac:dyDescent="0.35">
      <c r="D21" s="64"/>
    </row>
    <row r="22" spans="1:9" x14ac:dyDescent="0.35">
      <c r="D22" s="64"/>
    </row>
  </sheetData>
  <sheetProtection algorithmName="SHA-512" hashValue="phvCPqCvPQwhe6zIqe0fZELcKiQ/ipSErBbA+8p9OgFKxualuGf4/RFFsRLWrP7yvT/7qZywCZ2V9qUBoYGa8w==" saltValue="OqCZMZLbsC4OqoaAvIzLU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E15:I15">
    <cfRule type="expression" dxfId="11" priority="11">
      <formula>$D$15="no"</formula>
    </cfRule>
  </conditionalFormatting>
  <conditionalFormatting sqref="E16:I16">
    <cfRule type="expression" dxfId="10" priority="10">
      <formula>$D$16="no"</formula>
    </cfRule>
  </conditionalFormatting>
  <conditionalFormatting sqref="E17:I17">
    <cfRule type="expression" dxfId="9" priority="9">
      <formula>$D$17="no"</formula>
    </cfRule>
  </conditionalFormatting>
  <conditionalFormatting sqref="E12:I12">
    <cfRule type="expression" dxfId="8" priority="3">
      <formula>$D$12="no"</formula>
    </cfRule>
  </conditionalFormatting>
  <conditionalFormatting sqref="E14:I14">
    <cfRule type="expression" dxfId="7" priority="2">
      <formula>$D$14="no"</formula>
    </cfRule>
  </conditionalFormatting>
  <conditionalFormatting sqref="E13:I13">
    <cfRule type="expression" dxfId="6" priority="1">
      <formula>$D$13="no"</formula>
    </cfRule>
  </conditionalFormatting>
  <pageMargins left="0.7" right="0.7" top="0.75" bottom="0.75" header="0.3" footer="0.3"/>
  <pageSetup orientation="portrait"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D12:D17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P21"/>
  <sheetViews>
    <sheetView showGridLines="0" zoomScale="70" zoomScaleNormal="70" workbookViewId="0">
      <pane xSplit="3" ySplit="11" topLeftCell="D12" activePane="bottomRight" state="frozen"/>
      <selection pane="topRight"/>
      <selection pane="bottomLeft"/>
      <selection pane="bottomRight"/>
    </sheetView>
  </sheetViews>
  <sheetFormatPr defaultColWidth="8.81640625" defaultRowHeight="14.5" x14ac:dyDescent="0.35"/>
  <cols>
    <col min="1" max="1" width="15.54296875" style="64" customWidth="1"/>
    <col min="2" max="2" width="25.7265625" style="64" customWidth="1"/>
    <col min="3" max="3" width="22.7265625" style="64" customWidth="1"/>
    <col min="4" max="4" width="24.1796875" style="326" customWidth="1"/>
    <col min="5" max="12" width="47.1796875" style="64" customWidth="1"/>
    <col min="13" max="15" width="51.1796875" style="64" customWidth="1"/>
    <col min="16" max="16" width="38.7265625" style="64" customWidth="1"/>
    <col min="17" max="16384" width="8.81640625" style="64"/>
  </cols>
  <sheetData>
    <row r="1" spans="1:16" ht="18.75" customHeight="1" x14ac:dyDescent="0.45">
      <c r="A1" s="63" t="str">
        <f>'Cover and Instructions'!A1</f>
        <v>Georgia Families MHPAEA Parity</v>
      </c>
      <c r="E1" s="65" t="s">
        <v>572</v>
      </c>
    </row>
    <row r="2" spans="1:16" ht="26" x14ac:dyDescent="0.6">
      <c r="A2" s="66" t="s">
        <v>16</v>
      </c>
    </row>
    <row r="3" spans="1:16" ht="21" x14ac:dyDescent="0.5">
      <c r="A3" s="68" t="s">
        <v>183</v>
      </c>
    </row>
    <row r="4" spans="1:16" x14ac:dyDescent="0.35">
      <c r="D4" s="298"/>
    </row>
    <row r="5" spans="1:16" x14ac:dyDescent="0.35">
      <c r="A5" s="70" t="s">
        <v>0</v>
      </c>
      <c r="B5" s="71" t="str">
        <f>'Cover and Instructions'!D4</f>
        <v>Peach State Health Plan</v>
      </c>
      <c r="C5" s="71"/>
    </row>
    <row r="6" spans="1:16" x14ac:dyDescent="0.35">
      <c r="A6" s="70" t="s">
        <v>515</v>
      </c>
      <c r="B6" s="71" t="str">
        <f>'Cover and Instructions'!D5</f>
        <v>Title XIX Adults</v>
      </c>
      <c r="C6" s="71"/>
    </row>
    <row r="7" spans="1:16" x14ac:dyDescent="0.35">
      <c r="A7" s="70" t="s">
        <v>255</v>
      </c>
      <c r="B7" s="360" t="s">
        <v>279</v>
      </c>
      <c r="D7" s="298"/>
    </row>
    <row r="8" spans="1:16" ht="15" thickBot="1" x14ac:dyDescent="0.4">
      <c r="D8" s="298"/>
      <c r="E8" s="327"/>
    </row>
    <row r="9" spans="1:16" ht="39" customHeight="1" thickBot="1" x14ac:dyDescent="0.4">
      <c r="A9" s="547" t="s">
        <v>280</v>
      </c>
      <c r="B9" s="548"/>
      <c r="C9" s="555" t="s">
        <v>256</v>
      </c>
      <c r="D9" s="563" t="s">
        <v>407</v>
      </c>
      <c r="E9" s="561" t="s">
        <v>343</v>
      </c>
      <c r="F9" s="562"/>
      <c r="G9" s="561" t="s">
        <v>344</v>
      </c>
      <c r="H9" s="562"/>
      <c r="I9" s="561" t="s">
        <v>345</v>
      </c>
      <c r="J9" s="562"/>
      <c r="K9" s="561" t="s">
        <v>443</v>
      </c>
      <c r="L9" s="562"/>
      <c r="M9" s="558" t="s">
        <v>184</v>
      </c>
      <c r="N9" s="558" t="s">
        <v>504</v>
      </c>
      <c r="O9" s="558" t="s">
        <v>446</v>
      </c>
      <c r="P9" s="574"/>
    </row>
    <row r="10" spans="1:16" ht="26.25" customHeight="1" x14ac:dyDescent="0.35">
      <c r="A10" s="549"/>
      <c r="B10" s="550"/>
      <c r="C10" s="556"/>
      <c r="D10" s="564"/>
      <c r="E10" s="553" t="s">
        <v>211</v>
      </c>
      <c r="F10" s="554"/>
      <c r="G10" s="553" t="s">
        <v>211</v>
      </c>
      <c r="H10" s="554"/>
      <c r="I10" s="553" t="s">
        <v>211</v>
      </c>
      <c r="J10" s="554"/>
      <c r="K10" s="553" t="s">
        <v>211</v>
      </c>
      <c r="L10" s="554"/>
      <c r="M10" s="559"/>
      <c r="N10" s="559"/>
      <c r="O10" s="559"/>
      <c r="P10" s="574"/>
    </row>
    <row r="11" spans="1:16" ht="26.25" customHeight="1" thickBot="1" x14ac:dyDescent="0.4">
      <c r="A11" s="551"/>
      <c r="B11" s="552"/>
      <c r="C11" s="557"/>
      <c r="D11" s="565"/>
      <c r="E11" s="328" t="s">
        <v>202</v>
      </c>
      <c r="F11" s="329" t="s">
        <v>203</v>
      </c>
      <c r="G11" s="328" t="s">
        <v>202</v>
      </c>
      <c r="H11" s="329" t="s">
        <v>203</v>
      </c>
      <c r="I11" s="328" t="s">
        <v>202</v>
      </c>
      <c r="J11" s="329" t="s">
        <v>203</v>
      </c>
      <c r="K11" s="328" t="s">
        <v>202</v>
      </c>
      <c r="L11" s="329" t="s">
        <v>203</v>
      </c>
      <c r="M11" s="560"/>
      <c r="N11" s="560"/>
      <c r="O11" s="560"/>
      <c r="P11" s="574"/>
    </row>
    <row r="12" spans="1:16" ht="409.5" x14ac:dyDescent="0.35">
      <c r="A12" s="568" t="s">
        <v>450</v>
      </c>
      <c r="B12" s="569"/>
      <c r="C12" s="382" t="s">
        <v>208</v>
      </c>
      <c r="D12" s="331" t="s">
        <v>371</v>
      </c>
      <c r="E12" s="332" t="s">
        <v>675</v>
      </c>
      <c r="F12" s="333" t="s">
        <v>602</v>
      </c>
      <c r="G12" s="334" t="s">
        <v>676</v>
      </c>
      <c r="H12" s="335" t="s">
        <v>677</v>
      </c>
      <c r="I12" s="332" t="s">
        <v>678</v>
      </c>
      <c r="J12" s="333" t="s">
        <v>602</v>
      </c>
      <c r="K12" s="334" t="s">
        <v>679</v>
      </c>
      <c r="L12" s="335" t="s">
        <v>602</v>
      </c>
      <c r="M12" s="369" t="s">
        <v>680</v>
      </c>
      <c r="N12" s="427" t="s">
        <v>681</v>
      </c>
      <c r="O12" s="369" t="s">
        <v>655</v>
      </c>
    </row>
    <row r="13" spans="1:16" ht="409.5" x14ac:dyDescent="0.35">
      <c r="A13" s="570"/>
      <c r="B13" s="571"/>
      <c r="C13" s="338" t="s">
        <v>505</v>
      </c>
      <c r="D13" s="370" t="s">
        <v>371</v>
      </c>
      <c r="E13" s="346" t="s">
        <v>682</v>
      </c>
      <c r="F13" s="347" t="s">
        <v>683</v>
      </c>
      <c r="G13" s="348" t="s">
        <v>603</v>
      </c>
      <c r="H13" s="349" t="s">
        <v>602</v>
      </c>
      <c r="I13" s="346" t="s">
        <v>678</v>
      </c>
      <c r="J13" s="347" t="s">
        <v>684</v>
      </c>
      <c r="K13" s="348" t="s">
        <v>685</v>
      </c>
      <c r="L13" s="349" t="s">
        <v>685</v>
      </c>
      <c r="M13" s="350" t="s">
        <v>686</v>
      </c>
      <c r="N13" s="351" t="s">
        <v>687</v>
      </c>
      <c r="O13" s="350" t="s">
        <v>655</v>
      </c>
    </row>
    <row r="14" spans="1:16" ht="409.5" x14ac:dyDescent="0.35">
      <c r="A14" s="570"/>
      <c r="B14" s="571"/>
      <c r="C14" s="338" t="s">
        <v>5</v>
      </c>
      <c r="D14" s="370" t="s">
        <v>371</v>
      </c>
      <c r="E14" s="346" t="s">
        <v>688</v>
      </c>
      <c r="F14" s="347" t="s">
        <v>602</v>
      </c>
      <c r="G14" s="348" t="s">
        <v>603</v>
      </c>
      <c r="H14" s="349" t="s">
        <v>602</v>
      </c>
      <c r="I14" s="346" t="s">
        <v>684</v>
      </c>
      <c r="J14" s="347" t="s">
        <v>684</v>
      </c>
      <c r="K14" s="348" t="s">
        <v>685</v>
      </c>
      <c r="L14" s="349" t="s">
        <v>685</v>
      </c>
      <c r="M14" s="350" t="s">
        <v>689</v>
      </c>
      <c r="N14" s="351" t="s">
        <v>690</v>
      </c>
      <c r="O14" s="350" t="s">
        <v>655</v>
      </c>
    </row>
    <row r="15" spans="1:16" ht="360" x14ac:dyDescent="0.35">
      <c r="A15" s="570"/>
      <c r="B15" s="571"/>
      <c r="C15" s="338" t="s">
        <v>506</v>
      </c>
      <c r="D15" s="370" t="s">
        <v>371</v>
      </c>
      <c r="E15" s="346" t="s">
        <v>691</v>
      </c>
      <c r="F15" s="347" t="s">
        <v>602</v>
      </c>
      <c r="G15" s="348" t="s">
        <v>691</v>
      </c>
      <c r="H15" s="349" t="s">
        <v>602</v>
      </c>
      <c r="I15" s="346" t="s">
        <v>684</v>
      </c>
      <c r="J15" s="347" t="s">
        <v>684</v>
      </c>
      <c r="K15" s="348" t="s">
        <v>685</v>
      </c>
      <c r="L15" s="349" t="s">
        <v>685</v>
      </c>
      <c r="M15" s="350" t="s">
        <v>692</v>
      </c>
      <c r="N15" s="351" t="s">
        <v>693</v>
      </c>
      <c r="O15" s="350" t="s">
        <v>655</v>
      </c>
    </row>
    <row r="16" spans="1:16" ht="43.5" x14ac:dyDescent="0.35">
      <c r="A16" s="570"/>
      <c r="B16" s="571"/>
      <c r="C16" s="338" t="s">
        <v>8</v>
      </c>
      <c r="D16" s="370" t="s">
        <v>372</v>
      </c>
      <c r="E16" s="428"/>
      <c r="F16" s="372"/>
      <c r="G16" s="373"/>
      <c r="H16" s="374"/>
      <c r="I16" s="371"/>
      <c r="J16" s="372"/>
      <c r="K16" s="373"/>
      <c r="L16" s="374"/>
      <c r="M16" s="375"/>
      <c r="N16" s="376"/>
      <c r="O16" s="375"/>
    </row>
    <row r="17" spans="1:15" ht="58.5" thickBot="1" x14ac:dyDescent="0.4">
      <c r="A17" s="572"/>
      <c r="B17" s="573"/>
      <c r="C17" s="352" t="s">
        <v>4</v>
      </c>
      <c r="D17" s="379" t="s">
        <v>372</v>
      </c>
      <c r="E17" s="416"/>
      <c r="F17" s="417"/>
      <c r="G17" s="418"/>
      <c r="H17" s="419"/>
      <c r="I17" s="416"/>
      <c r="J17" s="417"/>
      <c r="K17" s="418"/>
      <c r="L17" s="419"/>
      <c r="M17" s="420"/>
      <c r="N17" s="421"/>
      <c r="O17" s="420"/>
    </row>
    <row r="18" spans="1:15" x14ac:dyDescent="0.35">
      <c r="D18" s="64"/>
    </row>
    <row r="19" spans="1:15" x14ac:dyDescent="0.35">
      <c r="D19" s="64"/>
    </row>
    <row r="20" spans="1:15" x14ac:dyDescent="0.35">
      <c r="D20" s="64"/>
    </row>
    <row r="21" spans="1:15" x14ac:dyDescent="0.35">
      <c r="D21" s="64"/>
    </row>
  </sheetData>
  <sheetProtection algorithmName="SHA-512" hashValue="vHyknE9cdyYSgZBqb35HfpRjQvXYOdmjfIlYGQfsjXi6N7WHnCRtoVlbprIxHC2scFyF8yCML252IUQvQUw74w==" saltValue="pvmcGOG4iOl4FEZgMwBwBA==" spinCount="100000" sheet="1" objects="1" scenarios="1" formatColumns="0" formatRows="0"/>
  <customSheetViews>
    <customSheetView guid="{13810DCC-AA08-45AA-A2EB-614B3F1533B3}">
      <pageMargins left="0.7" right="0.7" top="0.75" bottom="0.75" header="0.3" footer="0.3"/>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3:O13">
    <cfRule type="expression" dxfId="5" priority="13">
      <formula>$D$13="no"</formula>
    </cfRule>
  </conditionalFormatting>
  <conditionalFormatting sqref="E15:O15">
    <cfRule type="expression" dxfId="4" priority="11">
      <formula>$D$15="no"</formula>
    </cfRule>
  </conditionalFormatting>
  <conditionalFormatting sqref="E16:O16">
    <cfRule type="expression" dxfId="3" priority="10">
      <formula>$D$16="no"</formula>
    </cfRule>
  </conditionalFormatting>
  <conditionalFormatting sqref="E17:O17">
    <cfRule type="expression" dxfId="2" priority="9">
      <formula>$D$17="no"</formula>
    </cfRule>
  </conditionalFormatting>
  <conditionalFormatting sqref="E12:O12">
    <cfRule type="expression" dxfId="1" priority="2">
      <formula>$D$12="no"</formula>
    </cfRule>
  </conditionalFormatting>
  <conditionalFormatting sqref="E14:O14">
    <cfRule type="expression" dxfId="0" priority="1">
      <formula>$D$14="no"</formula>
    </cfRule>
  </conditionalFormatting>
  <pageMargins left="0.7" right="0.7" top="0.75" bottom="0.75" header="0.3" footer="0.3"/>
  <pageSetup orientation="portrait" horizontalDpi="1200" verticalDpi="1200" r:id="rId1"/>
  <headerFooter>
    <oddHeader>&amp;R&amp;"Calibri"&amp;10&amp;K000000Confidential&amp;1#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8971D"/>
  </sheetPr>
  <dimension ref="A1:N15"/>
  <sheetViews>
    <sheetView showGridLines="0" workbookViewId="0">
      <selection activeCell="I14" sqref="I14:M14"/>
    </sheetView>
  </sheetViews>
  <sheetFormatPr defaultColWidth="9.1796875" defaultRowHeight="14.5" x14ac:dyDescent="0.35"/>
  <cols>
    <col min="1" max="2" width="3" style="64" customWidth="1"/>
    <col min="3" max="7" width="9.1796875" style="64"/>
    <col min="8" max="8" width="3" style="64" customWidth="1"/>
    <col min="9" max="16384" width="9.1796875" style="64"/>
  </cols>
  <sheetData>
    <row r="1" spans="1:14" ht="18.5" x14ac:dyDescent="0.45">
      <c r="A1" s="63" t="str">
        <f>'Cover and Instructions'!A1</f>
        <v>Georgia Families MHPAEA Parity</v>
      </c>
      <c r="N1" s="65" t="s">
        <v>572</v>
      </c>
    </row>
    <row r="2" spans="1:14" ht="26" x14ac:dyDescent="0.6">
      <c r="A2" s="66" t="s">
        <v>16</v>
      </c>
    </row>
    <row r="3" spans="1:14" ht="21" x14ac:dyDescent="0.5">
      <c r="A3" s="68" t="s">
        <v>122</v>
      </c>
      <c r="B3" s="429"/>
      <c r="C3" s="429"/>
      <c r="D3" s="429"/>
      <c r="E3" s="429"/>
      <c r="F3" s="429"/>
      <c r="G3" s="429"/>
      <c r="H3" s="429"/>
      <c r="I3" s="429"/>
      <c r="J3" s="429"/>
      <c r="K3" s="429"/>
      <c r="L3" s="429"/>
      <c r="M3" s="429"/>
      <c r="N3" s="429"/>
    </row>
    <row r="5" spans="1:14" x14ac:dyDescent="0.35">
      <c r="A5" s="70" t="s">
        <v>0</v>
      </c>
      <c r="D5" s="71" t="str">
        <f>'Cover and Instructions'!$D$4</f>
        <v>Peach State Health Plan</v>
      </c>
    </row>
    <row r="6" spans="1:14" x14ac:dyDescent="0.35">
      <c r="A6" s="70" t="s">
        <v>515</v>
      </c>
      <c r="D6" s="71" t="str">
        <f>'Cover and Instructions'!D5</f>
        <v>Title XIX Adults</v>
      </c>
    </row>
    <row r="8" spans="1:14" x14ac:dyDescent="0.35">
      <c r="A8" s="430"/>
      <c r="B8" s="575" t="s">
        <v>492</v>
      </c>
      <c r="C8" s="575"/>
      <c r="D8" s="575"/>
      <c r="E8" s="575"/>
      <c r="F8" s="575"/>
      <c r="G8" s="575"/>
      <c r="H8" s="575"/>
      <c r="I8" s="575"/>
      <c r="J8" s="575"/>
      <c r="K8" s="575"/>
      <c r="L8" s="575"/>
      <c r="M8" s="575"/>
      <c r="N8" s="575"/>
    </row>
    <row r="9" spans="1:14" x14ac:dyDescent="0.35">
      <c r="A9" s="430"/>
      <c r="B9" s="575"/>
      <c r="C9" s="575"/>
      <c r="D9" s="575"/>
      <c r="E9" s="575"/>
      <c r="F9" s="575"/>
      <c r="G9" s="575"/>
      <c r="H9" s="575"/>
      <c r="I9" s="575"/>
      <c r="J9" s="575"/>
      <c r="K9" s="575"/>
      <c r="L9" s="575"/>
      <c r="M9" s="575"/>
      <c r="N9" s="575"/>
    </row>
    <row r="10" spans="1:14" ht="25.5" customHeight="1" x14ac:dyDescent="0.35">
      <c r="A10" s="430"/>
      <c r="B10" s="575"/>
      <c r="C10" s="575"/>
      <c r="D10" s="575"/>
      <c r="E10" s="575"/>
      <c r="F10" s="575"/>
      <c r="G10" s="575"/>
      <c r="H10" s="575"/>
      <c r="I10" s="575"/>
      <c r="J10" s="575"/>
      <c r="K10" s="575"/>
      <c r="L10" s="575"/>
      <c r="M10" s="575"/>
      <c r="N10" s="575"/>
    </row>
    <row r="11" spans="1:14" x14ac:dyDescent="0.35">
      <c r="A11" s="430"/>
      <c r="B11" s="431"/>
      <c r="C11" s="431"/>
      <c r="D11" s="431"/>
      <c r="E11" s="431"/>
      <c r="F11" s="431"/>
      <c r="G11" s="431"/>
      <c r="H11" s="431"/>
      <c r="I11" s="431"/>
      <c r="J11" s="431"/>
      <c r="K11" s="431"/>
      <c r="L11" s="431"/>
      <c r="M11" s="431"/>
      <c r="N11" s="429"/>
    </row>
    <row r="12" spans="1:14" ht="15" customHeight="1" x14ac:dyDescent="0.35">
      <c r="A12" s="430"/>
      <c r="B12" s="432" t="s">
        <v>281</v>
      </c>
      <c r="C12" s="432"/>
      <c r="D12" s="432"/>
      <c r="E12" s="432"/>
      <c r="F12" s="432"/>
      <c r="G12" s="432"/>
      <c r="H12" s="432"/>
      <c r="I12" s="432"/>
      <c r="J12" s="432"/>
      <c r="K12" s="432"/>
      <c r="L12" s="432"/>
      <c r="M12" s="432"/>
      <c r="N12" s="433"/>
    </row>
    <row r="13" spans="1:14" x14ac:dyDescent="0.35">
      <c r="A13" s="430"/>
      <c r="B13" s="431"/>
      <c r="C13" s="431"/>
      <c r="D13" s="431"/>
      <c r="E13" s="431"/>
      <c r="F13" s="431"/>
      <c r="G13" s="431"/>
      <c r="H13" s="431"/>
      <c r="I13" s="431"/>
      <c r="J13" s="431"/>
      <c r="K13" s="431"/>
      <c r="L13" s="431"/>
      <c r="M13" s="431"/>
      <c r="N13" s="429"/>
    </row>
    <row r="14" spans="1:14" x14ac:dyDescent="0.35">
      <c r="A14" s="430"/>
      <c r="B14" s="429"/>
      <c r="C14" s="576" t="s">
        <v>694</v>
      </c>
      <c r="D14" s="576"/>
      <c r="E14" s="576"/>
      <c r="F14" s="576"/>
      <c r="G14" s="576"/>
      <c r="H14" s="434"/>
      <c r="I14" s="576" t="s">
        <v>695</v>
      </c>
      <c r="J14" s="576"/>
      <c r="K14" s="576"/>
      <c r="L14" s="576"/>
      <c r="M14" s="576"/>
      <c r="N14" s="429"/>
    </row>
    <row r="15" spans="1:14" x14ac:dyDescent="0.35">
      <c r="A15" s="430"/>
      <c r="B15" s="429"/>
      <c r="C15" s="429" t="s">
        <v>123</v>
      </c>
      <c r="D15" s="429"/>
      <c r="E15" s="429"/>
      <c r="F15" s="429"/>
      <c r="G15" s="429"/>
      <c r="H15" s="435"/>
      <c r="I15" s="429" t="s">
        <v>124</v>
      </c>
      <c r="J15" s="429"/>
      <c r="K15" s="429"/>
      <c r="L15" s="429"/>
      <c r="M15" s="429"/>
      <c r="N15" s="429"/>
    </row>
  </sheetData>
  <sheetProtection algorithmName="SHA-512" hashValue="gueD2cWRcrXa0VlllYWlZPTR4Ma3t+K1qHwsCD0TiFKoz5kxdssLXcdhAjUgtPVLRoKkl76vfRZNayGPDlkHSQ==" saltValue="jb0sL5VkaAloKKBfaBqC6Q=="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pageSetup orientation="portrait" r:id="rId1"/>
  <headerFooter>
    <oddHeader>&amp;R&amp;"Calibri"&amp;10&amp;K000000Confidential&amp;1#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topLeftCell="A10" workbookViewId="0">
      <selection activeCell="G36" sqref="G36:G37"/>
    </sheetView>
  </sheetViews>
  <sheetFormatPr defaultRowHeight="14.5" x14ac:dyDescent="0.35"/>
  <cols>
    <col min="1" max="1" width="12.1796875" customWidth="1"/>
  </cols>
  <sheetData>
    <row r="1" spans="1:10" ht="18.5" x14ac:dyDescent="0.45">
      <c r="A1" s="2" t="str">
        <f>'Cover and Instructions'!A1</f>
        <v>Georgia Families MHPAEA Parity</v>
      </c>
      <c r="J1" s="62" t="s">
        <v>572</v>
      </c>
    </row>
    <row r="2" spans="1:10" ht="26" x14ac:dyDescent="0.6">
      <c r="A2" s="3" t="s">
        <v>16</v>
      </c>
    </row>
    <row r="3" spans="1:10" ht="21" x14ac:dyDescent="0.5">
      <c r="A3" s="7" t="s">
        <v>51</v>
      </c>
    </row>
    <row r="5" spans="1:10" x14ac:dyDescent="0.35">
      <c r="A5" s="12" t="s">
        <v>98</v>
      </c>
    </row>
    <row r="6" spans="1:10" x14ac:dyDescent="0.35">
      <c r="A6" s="12"/>
    </row>
    <row r="7" spans="1:10" x14ac:dyDescent="0.35">
      <c r="A7" s="10" t="s">
        <v>65</v>
      </c>
      <c r="B7" t="s">
        <v>66</v>
      </c>
    </row>
    <row r="8" spans="1:10" x14ac:dyDescent="0.35">
      <c r="A8" s="10" t="s">
        <v>52</v>
      </c>
      <c r="B8" t="s">
        <v>53</v>
      </c>
    </row>
    <row r="9" spans="1:10" x14ac:dyDescent="0.35">
      <c r="A9" s="10" t="s">
        <v>67</v>
      </c>
      <c r="B9" t="s">
        <v>68</v>
      </c>
    </row>
    <row r="10" spans="1:10" x14ac:dyDescent="0.35">
      <c r="A10" s="10" t="s">
        <v>485</v>
      </c>
      <c r="B10" t="s">
        <v>486</v>
      </c>
    </row>
    <row r="11" spans="1:10" s="26" customFormat="1" x14ac:dyDescent="0.35">
      <c r="A11" s="10" t="s">
        <v>151</v>
      </c>
      <c r="B11" s="26" t="s">
        <v>152</v>
      </c>
    </row>
    <row r="12" spans="1:10" x14ac:dyDescent="0.35">
      <c r="A12" s="10" t="s">
        <v>86</v>
      </c>
      <c r="B12" t="s">
        <v>87</v>
      </c>
    </row>
    <row r="13" spans="1:10" s="26" customFormat="1" x14ac:dyDescent="0.35">
      <c r="A13" s="10" t="s">
        <v>483</v>
      </c>
      <c r="B13" s="26" t="s">
        <v>484</v>
      </c>
    </row>
    <row r="14" spans="1:10" s="26" customFormat="1" x14ac:dyDescent="0.35">
      <c r="A14" s="10" t="s">
        <v>149</v>
      </c>
      <c r="B14" s="26" t="s">
        <v>14</v>
      </c>
    </row>
    <row r="15" spans="1:10" x14ac:dyDescent="0.35">
      <c r="A15" s="10" t="s">
        <v>60</v>
      </c>
      <c r="B15" s="14" t="s">
        <v>497</v>
      </c>
    </row>
    <row r="16" spans="1:10" x14ac:dyDescent="0.35">
      <c r="A16" s="10" t="s">
        <v>58</v>
      </c>
      <c r="B16" t="s">
        <v>59</v>
      </c>
    </row>
    <row r="17" spans="1:2" x14ac:dyDescent="0.35">
      <c r="A17" s="10" t="s">
        <v>57</v>
      </c>
      <c r="B17" t="s">
        <v>69</v>
      </c>
    </row>
    <row r="18" spans="1:2" s="26" customFormat="1" x14ac:dyDescent="0.35">
      <c r="A18" s="10" t="s">
        <v>127</v>
      </c>
      <c r="B18" s="26" t="s">
        <v>128</v>
      </c>
    </row>
    <row r="19" spans="1:2" x14ac:dyDescent="0.35">
      <c r="A19" s="10" t="s">
        <v>13</v>
      </c>
      <c r="B19" t="s">
        <v>56</v>
      </c>
    </row>
    <row r="20" spans="1:2" s="26" customFormat="1" x14ac:dyDescent="0.35">
      <c r="A20" s="10" t="s">
        <v>150</v>
      </c>
      <c r="B20" s="26" t="s">
        <v>15</v>
      </c>
    </row>
    <row r="21" spans="1:2" x14ac:dyDescent="0.35">
      <c r="A21" s="10" t="s">
        <v>61</v>
      </c>
      <c r="B21" s="14" t="s">
        <v>63</v>
      </c>
    </row>
    <row r="22" spans="1:2" x14ac:dyDescent="0.35">
      <c r="A22" s="10" t="s">
        <v>62</v>
      </c>
      <c r="B22" s="14" t="s">
        <v>64</v>
      </c>
    </row>
    <row r="23" spans="1:2" x14ac:dyDescent="0.35">
      <c r="A23" s="10" t="s">
        <v>54</v>
      </c>
      <c r="B23" t="s">
        <v>55</v>
      </c>
    </row>
    <row r="24" spans="1:2" x14ac:dyDescent="0.35">
      <c r="A24" s="10" t="s">
        <v>179</v>
      </c>
      <c r="B24" s="26" t="s">
        <v>424</v>
      </c>
    </row>
    <row r="25" spans="1:2" x14ac:dyDescent="0.35">
      <c r="A25" s="10"/>
    </row>
    <row r="26" spans="1:2" x14ac:dyDescent="0.35">
      <c r="A26" s="10"/>
    </row>
    <row r="27" spans="1:2" x14ac:dyDescent="0.35">
      <c r="A27" s="10"/>
    </row>
    <row r="28" spans="1:2" x14ac:dyDescent="0.35">
      <c r="A28" s="10"/>
    </row>
    <row r="29" spans="1:2" x14ac:dyDescent="0.35">
      <c r="A29" s="10"/>
    </row>
    <row r="30" spans="1:2" x14ac:dyDescent="0.35">
      <c r="A30" s="10"/>
    </row>
    <row r="31" spans="1:2" x14ac:dyDescent="0.35">
      <c r="A31" s="10"/>
    </row>
    <row r="32" spans="1:2" x14ac:dyDescent="0.35">
      <c r="A32" s="10"/>
    </row>
    <row r="33" spans="1:1" x14ac:dyDescent="0.35">
      <c r="A33" s="10"/>
    </row>
    <row r="34" spans="1:1" x14ac:dyDescent="0.35">
      <c r="A34" s="10"/>
    </row>
    <row r="35" spans="1:1" x14ac:dyDescent="0.35">
      <c r="A35" s="10"/>
    </row>
    <row r="36" spans="1:1" x14ac:dyDescent="0.35">
      <c r="A36" s="10"/>
    </row>
    <row r="37" spans="1:1" x14ac:dyDescent="0.35">
      <c r="A37" s="10"/>
    </row>
    <row r="38" spans="1:1" x14ac:dyDescent="0.35">
      <c r="A38" s="10"/>
    </row>
    <row r="39" spans="1:1" x14ac:dyDescent="0.35">
      <c r="A39" s="10"/>
    </row>
    <row r="40" spans="1:1" x14ac:dyDescent="0.35">
      <c r="A40" s="10"/>
    </row>
    <row r="41" spans="1:1" x14ac:dyDescent="0.35">
      <c r="A41" s="10"/>
    </row>
    <row r="42" spans="1:1" x14ac:dyDescent="0.35">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headerFooter>
    <oddHeader>&amp;R&amp;"Calibri"&amp;10&amp;K000000Confidential&amp;1#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5" x14ac:dyDescent="0.35"/>
  <cols>
    <col min="1" max="1" width="41.81640625" bestFit="1" customWidth="1"/>
    <col min="3" max="3" width="41.81640625" bestFit="1" customWidth="1"/>
  </cols>
  <sheetData>
    <row r="1" spans="1:3" x14ac:dyDescent="0.35">
      <c r="A1" s="57" t="s">
        <v>519</v>
      </c>
      <c r="C1" s="57" t="s">
        <v>520</v>
      </c>
    </row>
    <row r="2" spans="1:3" x14ac:dyDescent="0.35">
      <c r="A2" s="26" t="s">
        <v>508</v>
      </c>
      <c r="C2" s="26" t="s">
        <v>511</v>
      </c>
    </row>
    <row r="3" spans="1:3" x14ac:dyDescent="0.35">
      <c r="A3" s="26" t="s">
        <v>509</v>
      </c>
      <c r="C3" s="26" t="s">
        <v>512</v>
      </c>
    </row>
    <row r="4" spans="1:3" x14ac:dyDescent="0.35">
      <c r="A4" t="s">
        <v>510</v>
      </c>
      <c r="C4" s="26" t="s">
        <v>513</v>
      </c>
    </row>
    <row r="5" spans="1:3" x14ac:dyDescent="0.35">
      <c r="A5" t="s">
        <v>571</v>
      </c>
      <c r="C5" s="26" t="s">
        <v>514</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pageSetup orientation="portrait" r:id="rId1"/>
  <headerFooter>
    <oddHeader>&amp;R&amp;"Calibri"&amp;10&amp;K000000Confidential&amp;1#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5" x14ac:dyDescent="0.35"/>
  <cols>
    <col min="1" max="1" width="21.7265625" customWidth="1"/>
  </cols>
  <sheetData>
    <row r="1" spans="1:1" x14ac:dyDescent="0.35">
      <c r="A1" s="40"/>
    </row>
    <row r="2" spans="1:1" x14ac:dyDescent="0.35">
      <c r="A2" t="s">
        <v>371</v>
      </c>
    </row>
    <row r="3" spans="1:1" x14ac:dyDescent="0.35">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pageSetup orientation="portrait" r:id="rId1"/>
  <headerFooter>
    <oddHeader>&amp;R&amp;"Calibri"&amp;10&amp;K000000Confidential&amp;1#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11" activePane="bottomLeft" state="frozen"/>
      <selection pane="bottomLeft" activeCell="A2" sqref="A2"/>
    </sheetView>
  </sheetViews>
  <sheetFormatPr defaultRowHeight="14.5" x14ac:dyDescent="0.35"/>
  <cols>
    <col min="1" max="1" width="4.26953125" customWidth="1"/>
    <col min="2" max="2" width="3.81640625" customWidth="1"/>
    <col min="3" max="3" width="17.1796875" customWidth="1"/>
  </cols>
  <sheetData>
    <row r="1" spans="1:12" ht="18.5" x14ac:dyDescent="0.45">
      <c r="A1" s="2" t="str">
        <f>'Cover and Instructions'!A1</f>
        <v>Georgia Families MHPAEA Parity</v>
      </c>
      <c r="L1" s="62" t="s">
        <v>572</v>
      </c>
    </row>
    <row r="2" spans="1:12" ht="26" x14ac:dyDescent="0.6">
      <c r="A2" s="3" t="s">
        <v>16</v>
      </c>
    </row>
    <row r="3" spans="1:12" ht="21" x14ac:dyDescent="0.5">
      <c r="A3" s="7" t="s">
        <v>88</v>
      </c>
    </row>
    <row r="5" spans="1:12" x14ac:dyDescent="0.35">
      <c r="A5" s="12" t="s">
        <v>85</v>
      </c>
    </row>
    <row r="7" spans="1:12" x14ac:dyDescent="0.35">
      <c r="A7" s="447" t="s">
        <v>22</v>
      </c>
      <c r="B7" s="447"/>
      <c r="C7" s="447"/>
      <c r="D7" s="447"/>
      <c r="E7" s="447"/>
      <c r="F7" s="447"/>
      <c r="G7" s="447"/>
      <c r="H7" s="447"/>
      <c r="I7" s="447"/>
      <c r="J7" s="447"/>
      <c r="K7" s="447"/>
      <c r="L7" s="447"/>
    </row>
    <row r="8" spans="1:12" x14ac:dyDescent="0.35">
      <c r="A8" s="447"/>
      <c r="B8" s="447"/>
      <c r="C8" s="447"/>
      <c r="D8" s="447"/>
      <c r="E8" s="447"/>
      <c r="F8" s="447"/>
      <c r="G8" s="447"/>
      <c r="H8" s="447"/>
      <c r="I8" s="447"/>
      <c r="J8" s="447"/>
      <c r="K8" s="447"/>
      <c r="L8" s="447"/>
    </row>
    <row r="9" spans="1:12" x14ac:dyDescent="0.35">
      <c r="A9" s="6"/>
      <c r="B9" s="6"/>
      <c r="C9" s="6"/>
      <c r="D9" s="6"/>
      <c r="E9" s="6"/>
      <c r="F9" s="6"/>
      <c r="G9" s="6"/>
      <c r="H9" s="6"/>
      <c r="I9" s="6"/>
      <c r="J9" s="6"/>
      <c r="K9" s="6"/>
      <c r="L9" s="6"/>
    </row>
    <row r="10" spans="1:12" x14ac:dyDescent="0.35">
      <c r="A10" s="447" t="s">
        <v>21</v>
      </c>
      <c r="B10" s="447"/>
      <c r="C10" s="447"/>
      <c r="D10" s="447"/>
      <c r="E10" s="447"/>
      <c r="F10" s="447"/>
      <c r="G10" s="447"/>
      <c r="H10" s="447"/>
      <c r="I10" s="447"/>
      <c r="J10" s="447"/>
      <c r="K10" s="447"/>
      <c r="L10" s="447"/>
    </row>
    <row r="11" spans="1:12" x14ac:dyDescent="0.35">
      <c r="A11" s="447"/>
      <c r="B11" s="447"/>
      <c r="C11" s="447"/>
      <c r="D11" s="447"/>
      <c r="E11" s="447"/>
      <c r="F11" s="447"/>
      <c r="G11" s="447"/>
      <c r="H11" s="447"/>
      <c r="I11" s="447"/>
      <c r="J11" s="447"/>
      <c r="K11" s="447"/>
      <c r="L11" s="447"/>
    </row>
    <row r="13" spans="1:12" x14ac:dyDescent="0.35">
      <c r="A13" s="12" t="s">
        <v>99</v>
      </c>
    </row>
    <row r="15" spans="1:12" x14ac:dyDescent="0.35">
      <c r="A15" s="9" t="s">
        <v>23</v>
      </c>
    </row>
    <row r="16" spans="1:12" x14ac:dyDescent="0.35">
      <c r="A16" s="447" t="s">
        <v>37</v>
      </c>
      <c r="B16" s="447"/>
      <c r="C16" s="447"/>
      <c r="D16" s="447"/>
      <c r="E16" s="447"/>
      <c r="F16" s="447"/>
      <c r="G16" s="447"/>
      <c r="H16" s="447"/>
      <c r="I16" s="447"/>
      <c r="J16" s="447"/>
      <c r="K16" s="447"/>
      <c r="L16" s="447"/>
    </row>
    <row r="17" spans="1:12" x14ac:dyDescent="0.35">
      <c r="A17" s="447"/>
      <c r="B17" s="447"/>
      <c r="C17" s="447"/>
      <c r="D17" s="447"/>
      <c r="E17" s="447"/>
      <c r="F17" s="447"/>
      <c r="G17" s="447"/>
      <c r="H17" s="447"/>
      <c r="I17" s="447"/>
      <c r="J17" s="447"/>
      <c r="K17" s="447"/>
      <c r="L17" s="447"/>
    </row>
    <row r="18" spans="1:12" x14ac:dyDescent="0.35">
      <c r="A18" s="447"/>
      <c r="B18" s="447"/>
      <c r="C18" s="447"/>
      <c r="D18" s="447"/>
      <c r="E18" s="447"/>
      <c r="F18" s="447"/>
      <c r="G18" s="447"/>
      <c r="H18" s="447"/>
      <c r="I18" s="447"/>
      <c r="J18" s="447"/>
      <c r="K18" s="447"/>
      <c r="L18" s="447"/>
    </row>
    <row r="19" spans="1:12" x14ac:dyDescent="0.35">
      <c r="A19" s="447"/>
      <c r="B19" s="447"/>
      <c r="C19" s="447"/>
      <c r="D19" s="447"/>
      <c r="E19" s="447"/>
      <c r="F19" s="447"/>
      <c r="G19" s="447"/>
      <c r="H19" s="447"/>
      <c r="I19" s="447"/>
      <c r="J19" s="447"/>
      <c r="K19" s="447"/>
      <c r="L19" s="447"/>
    </row>
    <row r="21" spans="1:12" x14ac:dyDescent="0.35">
      <c r="A21" s="9" t="s">
        <v>24</v>
      </c>
    </row>
    <row r="22" spans="1:12" x14ac:dyDescent="0.35">
      <c r="A22" s="447" t="s">
        <v>25</v>
      </c>
      <c r="B22" s="447"/>
      <c r="C22" s="447"/>
      <c r="D22" s="447"/>
      <c r="E22" s="447"/>
      <c r="F22" s="447"/>
      <c r="G22" s="447"/>
      <c r="H22" s="447"/>
      <c r="I22" s="447"/>
      <c r="J22" s="447"/>
      <c r="K22" s="447"/>
      <c r="L22" s="447"/>
    </row>
    <row r="23" spans="1:12" x14ac:dyDescent="0.35">
      <c r="A23" s="447"/>
      <c r="B23" s="447"/>
      <c r="C23" s="447"/>
      <c r="D23" s="447"/>
      <c r="E23" s="447"/>
      <c r="F23" s="447"/>
      <c r="G23" s="447"/>
      <c r="H23" s="447"/>
      <c r="I23" s="447"/>
      <c r="J23" s="447"/>
      <c r="K23" s="447"/>
      <c r="L23" s="447"/>
    </row>
    <row r="25" spans="1:12" x14ac:dyDescent="0.35">
      <c r="B25" s="5" t="s">
        <v>26</v>
      </c>
      <c r="C25" s="447" t="s">
        <v>27</v>
      </c>
      <c r="D25" s="447"/>
      <c r="E25" s="447"/>
      <c r="F25" s="447"/>
      <c r="G25" s="447"/>
      <c r="H25" s="447"/>
      <c r="I25" s="447"/>
      <c r="J25" s="447"/>
      <c r="K25" s="447"/>
      <c r="L25" s="447"/>
    </row>
    <row r="26" spans="1:12" x14ac:dyDescent="0.35">
      <c r="C26" s="447"/>
      <c r="D26" s="447"/>
      <c r="E26" s="447"/>
      <c r="F26" s="447"/>
      <c r="G26" s="447"/>
      <c r="H26" s="447"/>
      <c r="I26" s="447"/>
      <c r="J26" s="447"/>
      <c r="K26" s="447"/>
      <c r="L26" s="447"/>
    </row>
    <row r="27" spans="1:12" x14ac:dyDescent="0.35">
      <c r="C27" s="447"/>
      <c r="D27" s="447"/>
      <c r="E27" s="447"/>
      <c r="F27" s="447"/>
      <c r="G27" s="447"/>
      <c r="H27" s="447"/>
      <c r="I27" s="447"/>
      <c r="J27" s="447"/>
      <c r="K27" s="447"/>
      <c r="L27" s="447"/>
    </row>
    <row r="29" spans="1:12" x14ac:dyDescent="0.35">
      <c r="B29" s="5" t="s">
        <v>28</v>
      </c>
      <c r="C29" s="447" t="s">
        <v>29</v>
      </c>
      <c r="D29" s="447"/>
      <c r="E29" s="447"/>
      <c r="F29" s="447"/>
      <c r="G29" s="447"/>
      <c r="H29" s="447"/>
      <c r="I29" s="447"/>
      <c r="J29" s="447"/>
      <c r="K29" s="447"/>
      <c r="L29" s="447"/>
    </row>
    <row r="30" spans="1:12" x14ac:dyDescent="0.35">
      <c r="C30" s="447"/>
      <c r="D30" s="447"/>
      <c r="E30" s="447"/>
      <c r="F30" s="447"/>
      <c r="G30" s="447"/>
      <c r="H30" s="447"/>
      <c r="I30" s="447"/>
      <c r="J30" s="447"/>
      <c r="K30" s="447"/>
      <c r="L30" s="447"/>
    </row>
    <row r="31" spans="1:12" x14ac:dyDescent="0.35">
      <c r="C31" s="447"/>
      <c r="D31" s="447"/>
      <c r="E31" s="447"/>
      <c r="F31" s="447"/>
      <c r="G31" s="447"/>
      <c r="H31" s="447"/>
      <c r="I31" s="447"/>
      <c r="J31" s="447"/>
      <c r="K31" s="447"/>
      <c r="L31" s="447"/>
    </row>
    <row r="33" spans="1:12" x14ac:dyDescent="0.35">
      <c r="A33" s="9" t="s">
        <v>30</v>
      </c>
    </row>
    <row r="34" spans="1:12" x14ac:dyDescent="0.35">
      <c r="A34" s="447" t="s">
        <v>499</v>
      </c>
      <c r="B34" s="447"/>
      <c r="C34" s="447"/>
      <c r="D34" s="447"/>
      <c r="E34" s="447"/>
      <c r="F34" s="447"/>
      <c r="G34" s="447"/>
      <c r="H34" s="447"/>
      <c r="I34" s="447"/>
      <c r="J34" s="447"/>
      <c r="K34" s="447"/>
      <c r="L34" s="447"/>
    </row>
    <row r="35" spans="1:12" x14ac:dyDescent="0.35">
      <c r="A35" s="447"/>
      <c r="B35" s="447"/>
      <c r="C35" s="447"/>
      <c r="D35" s="447"/>
      <c r="E35" s="447"/>
      <c r="F35" s="447"/>
      <c r="G35" s="447"/>
      <c r="H35" s="447"/>
      <c r="I35" s="447"/>
      <c r="J35" s="447"/>
      <c r="K35" s="447"/>
      <c r="L35" s="447"/>
    </row>
    <row r="36" spans="1:12" x14ac:dyDescent="0.35">
      <c r="A36" s="447"/>
      <c r="B36" s="447"/>
      <c r="C36" s="447"/>
      <c r="D36" s="447"/>
      <c r="E36" s="447"/>
      <c r="F36" s="447"/>
      <c r="G36" s="447"/>
      <c r="H36" s="447"/>
      <c r="I36" s="447"/>
      <c r="J36" s="447"/>
      <c r="K36" s="447"/>
      <c r="L36" s="447"/>
    </row>
    <row r="37" spans="1:12" x14ac:dyDescent="0.35">
      <c r="A37" s="447"/>
      <c r="B37" s="447"/>
      <c r="C37" s="447"/>
      <c r="D37" s="447"/>
      <c r="E37" s="447"/>
      <c r="F37" s="447"/>
      <c r="G37" s="447"/>
      <c r="H37" s="447"/>
      <c r="I37" s="447"/>
      <c r="J37" s="447"/>
      <c r="K37" s="447"/>
      <c r="L37" s="447"/>
    </row>
    <row r="39" spans="1:12" x14ac:dyDescent="0.35">
      <c r="A39" s="9" t="s">
        <v>31</v>
      </c>
    </row>
    <row r="40" spans="1:12" x14ac:dyDescent="0.35">
      <c r="A40" s="447" t="s">
        <v>32</v>
      </c>
      <c r="B40" s="447"/>
      <c r="C40" s="447"/>
      <c r="D40" s="447"/>
      <c r="E40" s="447"/>
      <c r="F40" s="447"/>
      <c r="G40" s="447"/>
      <c r="H40" s="447"/>
      <c r="I40" s="447"/>
      <c r="J40" s="447"/>
      <c r="K40" s="447"/>
      <c r="L40" s="447"/>
    </row>
    <row r="41" spans="1:12" x14ac:dyDescent="0.35">
      <c r="A41" s="447"/>
      <c r="B41" s="447"/>
      <c r="C41" s="447"/>
      <c r="D41" s="447"/>
      <c r="E41" s="447"/>
      <c r="F41" s="447"/>
      <c r="G41" s="447"/>
      <c r="H41" s="447"/>
      <c r="I41" s="447"/>
      <c r="J41" s="447"/>
      <c r="K41" s="447"/>
      <c r="L41" s="447"/>
    </row>
    <row r="43" spans="1:12" x14ac:dyDescent="0.35">
      <c r="B43" s="5" t="s">
        <v>34</v>
      </c>
      <c r="C43" t="s">
        <v>33</v>
      </c>
    </row>
    <row r="45" spans="1:12" x14ac:dyDescent="0.35">
      <c r="B45" s="5" t="s">
        <v>35</v>
      </c>
      <c r="C45" s="447" t="s">
        <v>36</v>
      </c>
      <c r="D45" s="447"/>
      <c r="E45" s="447"/>
      <c r="F45" s="447"/>
      <c r="G45" s="447"/>
      <c r="H45" s="447"/>
      <c r="I45" s="447"/>
      <c r="J45" s="447"/>
      <c r="K45" s="447"/>
      <c r="L45" s="447"/>
    </row>
    <row r="46" spans="1:12" x14ac:dyDescent="0.35">
      <c r="C46" s="447"/>
      <c r="D46" s="447"/>
      <c r="E46" s="447"/>
      <c r="F46" s="447"/>
      <c r="G46" s="447"/>
      <c r="H46" s="447"/>
      <c r="I46" s="447"/>
      <c r="J46" s="447"/>
      <c r="K46" s="447"/>
      <c r="L46" s="447"/>
    </row>
    <row r="48" spans="1:12" x14ac:dyDescent="0.35">
      <c r="A48" s="12" t="s">
        <v>498</v>
      </c>
    </row>
    <row r="49" spans="1:12" ht="15" customHeight="1" x14ac:dyDescent="0.35">
      <c r="A49" s="457" t="s">
        <v>282</v>
      </c>
      <c r="B49" s="457"/>
      <c r="C49" s="457"/>
      <c r="D49" s="457"/>
      <c r="E49" s="457"/>
      <c r="F49" s="457"/>
      <c r="G49" s="457"/>
      <c r="H49" s="457"/>
      <c r="I49" s="457"/>
      <c r="J49" s="457"/>
      <c r="K49" s="457"/>
      <c r="L49" s="457"/>
    </row>
    <row r="50" spans="1:12" x14ac:dyDescent="0.35">
      <c r="A50" s="457"/>
      <c r="B50" s="457"/>
      <c r="C50" s="457"/>
      <c r="D50" s="457"/>
      <c r="E50" s="457"/>
      <c r="F50" s="457"/>
      <c r="G50" s="457"/>
      <c r="H50" s="457"/>
      <c r="I50" s="457"/>
      <c r="J50" s="457"/>
      <c r="K50" s="457"/>
      <c r="L50" s="457"/>
    </row>
    <row r="51" spans="1:12" x14ac:dyDescent="0.35">
      <c r="A51" s="14"/>
      <c r="B51" s="14"/>
      <c r="C51" s="14"/>
      <c r="D51" s="14"/>
      <c r="E51" s="14"/>
      <c r="F51" s="14"/>
      <c r="G51" s="14"/>
      <c r="H51" s="14"/>
      <c r="I51" s="14"/>
      <c r="J51" s="14"/>
      <c r="K51" s="14"/>
      <c r="L51" s="14"/>
    </row>
    <row r="52" spans="1:12" x14ac:dyDescent="0.35">
      <c r="A52" s="14"/>
      <c r="B52" s="45" t="s">
        <v>346</v>
      </c>
      <c r="C52" s="14"/>
      <c r="D52" s="14"/>
      <c r="E52" s="14"/>
      <c r="F52" s="14"/>
      <c r="G52" s="14"/>
      <c r="H52" s="14"/>
      <c r="I52" s="14"/>
      <c r="J52" s="14"/>
      <c r="K52" s="14"/>
      <c r="L52" s="14"/>
    </row>
    <row r="53" spans="1:12" ht="15" customHeight="1" x14ac:dyDescent="0.35">
      <c r="A53" s="14"/>
      <c r="B53" s="457" t="s">
        <v>339</v>
      </c>
      <c r="C53" s="457"/>
      <c r="D53" s="457"/>
      <c r="E53" s="457"/>
      <c r="F53" s="457"/>
      <c r="G53" s="457"/>
      <c r="H53" s="457"/>
      <c r="I53" s="457"/>
      <c r="J53" s="457"/>
      <c r="K53" s="457"/>
      <c r="L53" s="457"/>
    </row>
    <row r="54" spans="1:12" s="26" customFormat="1" x14ac:dyDescent="0.35">
      <c r="A54" s="14"/>
      <c r="B54" s="457"/>
      <c r="C54" s="457"/>
      <c r="D54" s="457"/>
      <c r="E54" s="457"/>
      <c r="F54" s="457"/>
      <c r="G54" s="457"/>
      <c r="H54" s="457"/>
      <c r="I54" s="457"/>
      <c r="J54" s="457"/>
      <c r="K54" s="457"/>
      <c r="L54" s="457"/>
    </row>
    <row r="55" spans="1:12" x14ac:dyDescent="0.35">
      <c r="A55" s="14"/>
      <c r="B55" s="457"/>
      <c r="C55" s="457"/>
      <c r="D55" s="457"/>
      <c r="E55" s="457"/>
      <c r="F55" s="457"/>
      <c r="G55" s="457"/>
      <c r="H55" s="457"/>
      <c r="I55" s="457"/>
      <c r="J55" s="457"/>
      <c r="K55" s="457"/>
      <c r="L55" s="457"/>
    </row>
    <row r="56" spans="1:12" x14ac:dyDescent="0.35">
      <c r="A56" s="14"/>
      <c r="B56" s="14"/>
      <c r="C56" s="14"/>
      <c r="D56" s="14"/>
      <c r="E56" s="14"/>
      <c r="F56" s="14"/>
      <c r="G56" s="14"/>
      <c r="H56" s="14"/>
      <c r="I56" s="14"/>
      <c r="J56" s="14"/>
      <c r="K56" s="14"/>
      <c r="L56" s="14"/>
    </row>
    <row r="57" spans="1:12" x14ac:dyDescent="0.35">
      <c r="A57" s="14"/>
      <c r="B57" s="45" t="s">
        <v>347</v>
      </c>
      <c r="C57" s="14"/>
      <c r="D57" s="14"/>
      <c r="E57" s="14"/>
      <c r="F57" s="14"/>
      <c r="G57" s="14"/>
      <c r="H57" s="14"/>
      <c r="I57" s="14"/>
      <c r="J57" s="14"/>
      <c r="K57" s="14"/>
      <c r="L57" s="14"/>
    </row>
    <row r="58" spans="1:12" x14ac:dyDescent="0.35">
      <c r="A58" s="14"/>
      <c r="B58" s="457" t="s">
        <v>340</v>
      </c>
      <c r="C58" s="457"/>
      <c r="D58" s="457"/>
      <c r="E58" s="457"/>
      <c r="F58" s="457"/>
      <c r="G58" s="457"/>
      <c r="H58" s="457"/>
      <c r="I58" s="457"/>
      <c r="J58" s="457"/>
      <c r="K58" s="457"/>
      <c r="L58" s="457"/>
    </row>
    <row r="59" spans="1:12" x14ac:dyDescent="0.35">
      <c r="A59" s="14"/>
      <c r="B59" s="457"/>
      <c r="C59" s="457"/>
      <c r="D59" s="457"/>
      <c r="E59" s="457"/>
      <c r="F59" s="457"/>
      <c r="G59" s="457"/>
      <c r="H59" s="457"/>
      <c r="I59" s="457"/>
      <c r="J59" s="457"/>
      <c r="K59" s="457"/>
      <c r="L59" s="457"/>
    </row>
    <row r="60" spans="1:12" s="26" customFormat="1" x14ac:dyDescent="0.35">
      <c r="A60" s="14"/>
      <c r="B60" s="457"/>
      <c r="C60" s="457"/>
      <c r="D60" s="457"/>
      <c r="E60" s="457"/>
      <c r="F60" s="457"/>
      <c r="G60" s="457"/>
      <c r="H60" s="457"/>
      <c r="I60" s="457"/>
      <c r="J60" s="457"/>
      <c r="K60" s="457"/>
      <c r="L60" s="457"/>
    </row>
    <row r="61" spans="1:12" x14ac:dyDescent="0.35">
      <c r="A61" s="14"/>
      <c r="B61" s="457"/>
      <c r="C61" s="457"/>
      <c r="D61" s="457"/>
      <c r="E61" s="457"/>
      <c r="F61" s="457"/>
      <c r="G61" s="457"/>
      <c r="H61" s="457"/>
      <c r="I61" s="457"/>
      <c r="J61" s="457"/>
      <c r="K61" s="457"/>
      <c r="L61" s="457"/>
    </row>
    <row r="63" spans="1:12" x14ac:dyDescent="0.35">
      <c r="B63" s="45" t="s">
        <v>342</v>
      </c>
      <c r="C63" s="14"/>
      <c r="D63" s="14"/>
      <c r="E63" s="14"/>
      <c r="F63" s="14"/>
      <c r="G63" s="14"/>
      <c r="H63" s="14"/>
      <c r="I63" s="14"/>
      <c r="J63" s="14"/>
      <c r="K63" s="14"/>
      <c r="L63" s="14"/>
    </row>
    <row r="64" spans="1:12" ht="15" customHeight="1" x14ac:dyDescent="0.35">
      <c r="B64" s="457" t="s">
        <v>341</v>
      </c>
      <c r="C64" s="457"/>
      <c r="D64" s="457"/>
      <c r="E64" s="457"/>
      <c r="F64" s="457"/>
      <c r="G64" s="457"/>
      <c r="H64" s="457"/>
      <c r="I64" s="457"/>
      <c r="J64" s="457"/>
      <c r="K64" s="457"/>
      <c r="L64" s="457"/>
    </row>
    <row r="65" spans="2:12" x14ac:dyDescent="0.35">
      <c r="B65" s="457"/>
      <c r="C65" s="457"/>
      <c r="D65" s="457"/>
      <c r="E65" s="457"/>
      <c r="F65" s="457"/>
      <c r="G65" s="457"/>
      <c r="H65" s="457"/>
      <c r="I65" s="457"/>
      <c r="J65" s="457"/>
      <c r="K65" s="457"/>
      <c r="L65" s="457"/>
    </row>
    <row r="66" spans="2:12" s="26" customFormat="1" x14ac:dyDescent="0.35">
      <c r="B66" s="457"/>
      <c r="C66" s="457"/>
      <c r="D66" s="457"/>
      <c r="E66" s="457"/>
      <c r="F66" s="457"/>
      <c r="G66" s="457"/>
      <c r="H66" s="457"/>
      <c r="I66" s="457"/>
      <c r="J66" s="457"/>
      <c r="K66" s="457"/>
      <c r="L66" s="457"/>
    </row>
    <row r="67" spans="2:12" x14ac:dyDescent="0.35">
      <c r="B67" s="457"/>
      <c r="C67" s="457"/>
      <c r="D67" s="457"/>
      <c r="E67" s="457"/>
      <c r="F67" s="457"/>
      <c r="G67" s="457"/>
      <c r="H67" s="457"/>
      <c r="I67" s="457"/>
      <c r="J67" s="457"/>
      <c r="K67" s="457"/>
      <c r="L67" s="457"/>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headerFooter>
    <oddHeader>&amp;R&amp;"Calibri"&amp;10&amp;K000000Confidential&amp;1#</oddHeader>
  </headerFooter>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8"/>
  <sheetViews>
    <sheetView showGridLines="0" zoomScaleNormal="100" workbookViewId="0">
      <pane ySplit="4" topLeftCell="A56" activePane="bottomLeft" state="frozen"/>
      <selection pane="bottomLeft" activeCell="A2" sqref="A2"/>
    </sheetView>
  </sheetViews>
  <sheetFormatPr defaultColWidth="9.1796875" defaultRowHeight="14.5" x14ac:dyDescent="0.35"/>
  <cols>
    <col min="1" max="1" width="5.1796875" style="26" customWidth="1"/>
    <col min="2" max="2" width="4.54296875" style="26" customWidth="1"/>
    <col min="3" max="16384" width="9.1796875" style="26"/>
  </cols>
  <sheetData>
    <row r="1" spans="1:13" ht="18.5" x14ac:dyDescent="0.45">
      <c r="A1" s="28" t="str">
        <f>'Cover and Instructions'!A1</f>
        <v>Georgia Families MHPAEA Parity</v>
      </c>
      <c r="M1" s="62" t="s">
        <v>572</v>
      </c>
    </row>
    <row r="2" spans="1:13" ht="26" x14ac:dyDescent="0.6">
      <c r="A2" s="29" t="s">
        <v>16</v>
      </c>
    </row>
    <row r="3" spans="1:13" ht="21" x14ac:dyDescent="0.5">
      <c r="A3" s="7" t="s">
        <v>90</v>
      </c>
    </row>
    <row r="5" spans="1:13" x14ac:dyDescent="0.35">
      <c r="A5" s="12" t="s">
        <v>85</v>
      </c>
    </row>
    <row r="7" spans="1:13" ht="15" customHeight="1" x14ac:dyDescent="0.35">
      <c r="A7" s="447" t="s">
        <v>20</v>
      </c>
      <c r="B7" s="447"/>
      <c r="C7" s="447"/>
      <c r="D7" s="447"/>
      <c r="E7" s="447"/>
      <c r="F7" s="447"/>
      <c r="G7" s="447"/>
      <c r="H7" s="447"/>
      <c r="I7" s="447"/>
      <c r="J7" s="447"/>
      <c r="K7" s="447"/>
      <c r="L7" s="447"/>
      <c r="M7" s="447"/>
    </row>
    <row r="8" spans="1:13" x14ac:dyDescent="0.35">
      <c r="A8" s="447"/>
      <c r="B8" s="447"/>
      <c r="C8" s="447"/>
      <c r="D8" s="447"/>
      <c r="E8" s="447"/>
      <c r="F8" s="447"/>
      <c r="G8" s="447"/>
      <c r="H8" s="447"/>
      <c r="I8" s="447"/>
      <c r="J8" s="447"/>
      <c r="K8" s="447"/>
      <c r="L8" s="447"/>
      <c r="M8" s="447"/>
    </row>
    <row r="10" spans="1:13" x14ac:dyDescent="0.35">
      <c r="A10" s="458" t="s">
        <v>528</v>
      </c>
      <c r="B10" s="458"/>
      <c r="C10" s="458"/>
      <c r="D10" s="458"/>
      <c r="E10" s="458"/>
      <c r="F10" s="458"/>
      <c r="G10" s="458"/>
      <c r="H10" s="458"/>
      <c r="I10" s="458"/>
      <c r="J10" s="458"/>
      <c r="K10" s="458"/>
      <c r="L10" s="458"/>
      <c r="M10" s="458"/>
    </row>
    <row r="11" spans="1:13" x14ac:dyDescent="0.35">
      <c r="A11" s="458"/>
      <c r="B11" s="458"/>
      <c r="C11" s="458"/>
      <c r="D11" s="458"/>
      <c r="E11" s="458"/>
      <c r="F11" s="458"/>
      <c r="G11" s="458"/>
      <c r="H11" s="458"/>
      <c r="I11" s="458"/>
      <c r="J11" s="458"/>
      <c r="K11" s="458"/>
      <c r="L11" s="458"/>
      <c r="M11" s="458"/>
    </row>
    <row r="12" spans="1:13" x14ac:dyDescent="0.35">
      <c r="A12" s="458"/>
      <c r="B12" s="458"/>
      <c r="C12" s="458"/>
      <c r="D12" s="458"/>
      <c r="E12" s="458"/>
      <c r="F12" s="458"/>
      <c r="G12" s="458"/>
      <c r="H12" s="458"/>
      <c r="I12" s="458"/>
      <c r="J12" s="458"/>
      <c r="K12" s="458"/>
      <c r="L12" s="458"/>
      <c r="M12" s="458"/>
    </row>
    <row r="13" spans="1:13" x14ac:dyDescent="0.35">
      <c r="A13" s="458"/>
      <c r="B13" s="458"/>
      <c r="C13" s="458"/>
      <c r="D13" s="458"/>
      <c r="E13" s="458"/>
      <c r="F13" s="458"/>
      <c r="G13" s="458"/>
      <c r="H13" s="458"/>
      <c r="I13" s="458"/>
      <c r="J13" s="458"/>
      <c r="K13" s="458"/>
      <c r="L13" s="458"/>
      <c r="M13" s="458"/>
    </row>
    <row r="14" spans="1:13" x14ac:dyDescent="0.35">
      <c r="A14" s="53"/>
      <c r="B14" s="53"/>
      <c r="C14" s="53"/>
      <c r="D14" s="53"/>
      <c r="E14" s="53"/>
      <c r="F14" s="53"/>
      <c r="G14" s="53"/>
      <c r="H14" s="53"/>
      <c r="I14" s="53"/>
      <c r="J14" s="53"/>
      <c r="K14" s="53"/>
      <c r="L14" s="53"/>
      <c r="M14" s="53"/>
    </row>
    <row r="15" spans="1:13" x14ac:dyDescent="0.35">
      <c r="A15" s="458" t="s">
        <v>529</v>
      </c>
      <c r="B15" s="458"/>
      <c r="C15" s="458"/>
      <c r="D15" s="458"/>
      <c r="E15" s="458"/>
      <c r="F15" s="458"/>
      <c r="G15" s="458"/>
      <c r="H15" s="458"/>
      <c r="I15" s="458"/>
      <c r="J15" s="458"/>
      <c r="K15" s="458"/>
      <c r="L15" s="458"/>
      <c r="M15" s="458"/>
    </row>
    <row r="16" spans="1:13" x14ac:dyDescent="0.35">
      <c r="A16" s="458"/>
      <c r="B16" s="458"/>
      <c r="C16" s="458"/>
      <c r="D16" s="458"/>
      <c r="E16" s="458"/>
      <c r="F16" s="458"/>
      <c r="G16" s="458"/>
      <c r="H16" s="458"/>
      <c r="I16" s="458"/>
      <c r="J16" s="458"/>
      <c r="K16" s="458"/>
      <c r="L16" s="458"/>
      <c r="M16" s="458"/>
    </row>
    <row r="17" spans="1:13" x14ac:dyDescent="0.35">
      <c r="A17" s="458"/>
      <c r="B17" s="458"/>
      <c r="C17" s="458"/>
      <c r="D17" s="458"/>
      <c r="E17" s="458"/>
      <c r="F17" s="458"/>
      <c r="G17" s="458"/>
      <c r="H17" s="458"/>
      <c r="I17" s="458"/>
      <c r="J17" s="458"/>
      <c r="K17" s="458"/>
      <c r="L17" s="458"/>
      <c r="M17" s="458"/>
    </row>
    <row r="18" spans="1:13" x14ac:dyDescent="0.35">
      <c r="A18" s="458"/>
      <c r="B18" s="458"/>
      <c r="C18" s="458"/>
      <c r="D18" s="458"/>
      <c r="E18" s="458"/>
      <c r="F18" s="458"/>
      <c r="G18" s="458"/>
      <c r="H18" s="458"/>
      <c r="I18" s="458"/>
      <c r="J18" s="458"/>
      <c r="K18" s="458"/>
      <c r="L18" s="458"/>
      <c r="M18" s="458"/>
    </row>
    <row r="19" spans="1:13" x14ac:dyDescent="0.35">
      <c r="A19" s="458"/>
      <c r="B19" s="458"/>
      <c r="C19" s="458"/>
      <c r="D19" s="458"/>
      <c r="E19" s="458"/>
      <c r="F19" s="458"/>
      <c r="G19" s="458"/>
      <c r="H19" s="458"/>
      <c r="I19" s="458"/>
      <c r="J19" s="458"/>
      <c r="K19" s="458"/>
      <c r="L19" s="458"/>
      <c r="M19" s="458"/>
    </row>
    <row r="20" spans="1:13" x14ac:dyDescent="0.35">
      <c r="A20" s="458"/>
      <c r="B20" s="458"/>
      <c r="C20" s="458"/>
      <c r="D20" s="458"/>
      <c r="E20" s="458"/>
      <c r="F20" s="458"/>
      <c r="G20" s="458"/>
      <c r="H20" s="458"/>
      <c r="I20" s="458"/>
      <c r="J20" s="458"/>
      <c r="K20" s="458"/>
      <c r="L20" s="458"/>
      <c r="M20" s="458"/>
    </row>
    <row r="21" spans="1:13" x14ac:dyDescent="0.35">
      <c r="A21" s="458"/>
      <c r="B21" s="458"/>
      <c r="C21" s="458"/>
      <c r="D21" s="458"/>
      <c r="E21" s="458"/>
      <c r="F21" s="458"/>
      <c r="G21" s="458"/>
      <c r="H21" s="458"/>
      <c r="I21" s="458"/>
      <c r="J21" s="458"/>
      <c r="K21" s="458"/>
      <c r="L21" s="458"/>
      <c r="M21" s="458"/>
    </row>
    <row r="22" spans="1:13" x14ac:dyDescent="0.35">
      <c r="A22" s="458"/>
      <c r="B22" s="458"/>
      <c r="C22" s="458"/>
      <c r="D22" s="458"/>
      <c r="E22" s="458"/>
      <c r="F22" s="458"/>
      <c r="G22" s="458"/>
      <c r="H22" s="458"/>
      <c r="I22" s="458"/>
      <c r="J22" s="458"/>
      <c r="K22" s="458"/>
      <c r="L22" s="458"/>
      <c r="M22" s="458"/>
    </row>
    <row r="23" spans="1:13" x14ac:dyDescent="0.35">
      <c r="A23" s="458"/>
      <c r="B23" s="458"/>
      <c r="C23" s="458"/>
      <c r="D23" s="458"/>
      <c r="E23" s="458"/>
      <c r="F23" s="458"/>
      <c r="G23" s="458"/>
      <c r="H23" s="458"/>
      <c r="I23" s="458"/>
      <c r="J23" s="458"/>
      <c r="K23" s="458"/>
      <c r="L23" s="458"/>
      <c r="M23" s="458"/>
    </row>
    <row r="24" spans="1:13" x14ac:dyDescent="0.35">
      <c r="A24" s="458"/>
      <c r="B24" s="458"/>
      <c r="C24" s="458"/>
      <c r="D24" s="458"/>
      <c r="E24" s="458"/>
      <c r="F24" s="458"/>
      <c r="G24" s="458"/>
      <c r="H24" s="458"/>
      <c r="I24" s="458"/>
      <c r="J24" s="458"/>
      <c r="K24" s="458"/>
      <c r="L24" s="458"/>
      <c r="M24" s="458"/>
    </row>
    <row r="25" spans="1:13" x14ac:dyDescent="0.35">
      <c r="A25" s="52"/>
      <c r="B25" s="52"/>
      <c r="C25" s="52"/>
      <c r="D25" s="52"/>
      <c r="E25" s="52"/>
      <c r="F25" s="52"/>
      <c r="G25" s="52"/>
      <c r="H25" s="52"/>
      <c r="I25" s="52"/>
      <c r="J25" s="52"/>
      <c r="K25" s="52"/>
      <c r="L25" s="52"/>
      <c r="M25" s="52"/>
    </row>
    <row r="26" spans="1:13" x14ac:dyDescent="0.35">
      <c r="A26" s="12" t="s">
        <v>100</v>
      </c>
    </row>
    <row r="28" spans="1:13" x14ac:dyDescent="0.35">
      <c r="A28" s="27" t="s">
        <v>70</v>
      </c>
    </row>
    <row r="29" spans="1:13" x14ac:dyDescent="0.35">
      <c r="A29" s="26" t="s">
        <v>71</v>
      </c>
    </row>
    <row r="31" spans="1:13" x14ac:dyDescent="0.35">
      <c r="A31" s="27" t="s">
        <v>38</v>
      </c>
    </row>
    <row r="32" spans="1:13" x14ac:dyDescent="0.35">
      <c r="A32" s="447" t="s">
        <v>39</v>
      </c>
      <c r="B32" s="447"/>
      <c r="C32" s="447"/>
      <c r="D32" s="447"/>
      <c r="E32" s="447"/>
      <c r="F32" s="447"/>
      <c r="G32" s="447"/>
      <c r="H32" s="447"/>
      <c r="I32" s="447"/>
      <c r="J32" s="447"/>
      <c r="K32" s="447"/>
      <c r="L32" s="447"/>
      <c r="M32" s="447"/>
    </row>
    <row r="33" spans="1:13" x14ac:dyDescent="0.35">
      <c r="A33" s="447"/>
      <c r="B33" s="447"/>
      <c r="C33" s="447"/>
      <c r="D33" s="447"/>
      <c r="E33" s="447"/>
      <c r="F33" s="447"/>
      <c r="G33" s="447"/>
      <c r="H33" s="447"/>
      <c r="I33" s="447"/>
      <c r="J33" s="447"/>
      <c r="K33" s="447"/>
      <c r="L33" s="447"/>
      <c r="M33" s="447"/>
    </row>
    <row r="34" spans="1:13" x14ac:dyDescent="0.35">
      <c r="A34" s="447"/>
      <c r="B34" s="447"/>
      <c r="C34" s="447"/>
      <c r="D34" s="447"/>
      <c r="E34" s="447"/>
      <c r="F34" s="447"/>
      <c r="G34" s="447"/>
      <c r="H34" s="447"/>
      <c r="I34" s="447"/>
      <c r="J34" s="447"/>
      <c r="K34" s="447"/>
      <c r="L34" s="447"/>
      <c r="M34" s="447"/>
    </row>
    <row r="35" spans="1:13" x14ac:dyDescent="0.35">
      <c r="A35" s="447"/>
      <c r="B35" s="447"/>
      <c r="C35" s="447"/>
      <c r="D35" s="447"/>
      <c r="E35" s="447"/>
      <c r="F35" s="447"/>
      <c r="G35" s="447"/>
      <c r="H35" s="447"/>
      <c r="I35" s="447"/>
      <c r="J35" s="447"/>
      <c r="K35" s="447"/>
      <c r="L35" s="447"/>
      <c r="M35" s="447"/>
    </row>
    <row r="36" spans="1:13" x14ac:dyDescent="0.35">
      <c r="A36" s="447"/>
      <c r="B36" s="447"/>
      <c r="C36" s="447"/>
      <c r="D36" s="447"/>
      <c r="E36" s="447"/>
      <c r="F36" s="447"/>
      <c r="G36" s="447"/>
      <c r="H36" s="447"/>
      <c r="I36" s="447"/>
      <c r="J36" s="447"/>
      <c r="K36" s="447"/>
      <c r="L36" s="447"/>
      <c r="M36" s="447"/>
    </row>
    <row r="37" spans="1:13" x14ac:dyDescent="0.35">
      <c r="A37" s="52"/>
      <c r="B37" s="52"/>
      <c r="C37" s="52"/>
      <c r="D37" s="52"/>
      <c r="E37" s="52"/>
      <c r="F37" s="52"/>
      <c r="G37" s="52"/>
      <c r="H37" s="52"/>
      <c r="I37" s="52"/>
      <c r="J37" s="52"/>
      <c r="K37" s="52"/>
      <c r="L37" s="52"/>
      <c r="M37" s="52"/>
    </row>
    <row r="38" spans="1:13" x14ac:dyDescent="0.35">
      <c r="A38" s="27" t="s">
        <v>40</v>
      </c>
    </row>
    <row r="39" spans="1:13" x14ac:dyDescent="0.35">
      <c r="A39" s="447" t="s">
        <v>106</v>
      </c>
      <c r="B39" s="447"/>
      <c r="C39" s="447"/>
      <c r="D39" s="447"/>
      <c r="E39" s="447"/>
      <c r="F39" s="447"/>
      <c r="G39" s="447"/>
      <c r="H39" s="447"/>
      <c r="I39" s="447"/>
      <c r="J39" s="447"/>
      <c r="K39" s="447"/>
      <c r="L39" s="447"/>
      <c r="M39" s="447"/>
    </row>
    <row r="40" spans="1:13" x14ac:dyDescent="0.35">
      <c r="A40" s="447"/>
      <c r="B40" s="447"/>
      <c r="C40" s="447"/>
      <c r="D40" s="447"/>
      <c r="E40" s="447"/>
      <c r="F40" s="447"/>
      <c r="G40" s="447"/>
      <c r="H40" s="447"/>
      <c r="I40" s="447"/>
      <c r="J40" s="447"/>
      <c r="K40" s="447"/>
      <c r="L40" s="447"/>
      <c r="M40" s="447"/>
    </row>
    <row r="41" spans="1:13" x14ac:dyDescent="0.35">
      <c r="A41" s="447"/>
      <c r="B41" s="447"/>
      <c r="C41" s="447"/>
      <c r="D41" s="447"/>
      <c r="E41" s="447"/>
      <c r="F41" s="447"/>
      <c r="G41" s="447"/>
      <c r="H41" s="447"/>
      <c r="I41" s="447"/>
      <c r="J41" s="447"/>
      <c r="K41" s="447"/>
      <c r="L41" s="447"/>
      <c r="M41" s="447"/>
    </row>
    <row r="42" spans="1:13" x14ac:dyDescent="0.35">
      <c r="A42" s="447"/>
      <c r="B42" s="447"/>
      <c r="C42" s="447"/>
      <c r="D42" s="447"/>
      <c r="E42" s="447"/>
      <c r="F42" s="447"/>
      <c r="G42" s="447"/>
      <c r="H42" s="447"/>
      <c r="I42" s="447"/>
      <c r="J42" s="447"/>
      <c r="K42" s="447"/>
      <c r="L42" s="447"/>
      <c r="M42" s="447"/>
    </row>
    <row r="44" spans="1:13" x14ac:dyDescent="0.35">
      <c r="B44" s="5" t="s">
        <v>34</v>
      </c>
      <c r="C44" s="26" t="s">
        <v>43</v>
      </c>
    </row>
    <row r="45" spans="1:13" x14ac:dyDescent="0.35">
      <c r="B45" s="5" t="s">
        <v>35</v>
      </c>
      <c r="C45" s="26" t="s">
        <v>337</v>
      </c>
    </row>
    <row r="46" spans="1:13" x14ac:dyDescent="0.35">
      <c r="B46" s="5" t="s">
        <v>41</v>
      </c>
      <c r="C46" s="26" t="s">
        <v>45</v>
      </c>
    </row>
    <row r="47" spans="1:13" x14ac:dyDescent="0.35">
      <c r="B47" s="5" t="s">
        <v>42</v>
      </c>
      <c r="C47" s="26" t="s">
        <v>46</v>
      </c>
    </row>
    <row r="49" spans="1:13" x14ac:dyDescent="0.35">
      <c r="A49" s="55" t="s">
        <v>470</v>
      </c>
    </row>
    <row r="51" spans="1:13" x14ac:dyDescent="0.35">
      <c r="A51" s="27" t="s">
        <v>47</v>
      </c>
    </row>
    <row r="52" spans="1:13" x14ac:dyDescent="0.35">
      <c r="A52" s="447" t="s">
        <v>48</v>
      </c>
      <c r="B52" s="447"/>
      <c r="C52" s="447"/>
      <c r="D52" s="447"/>
      <c r="E52" s="447"/>
      <c r="F52" s="447"/>
      <c r="G52" s="447"/>
      <c r="H52" s="447"/>
      <c r="I52" s="447"/>
      <c r="J52" s="447"/>
      <c r="K52" s="447"/>
      <c r="L52" s="447"/>
      <c r="M52" s="447"/>
    </row>
    <row r="53" spans="1:13" x14ac:dyDescent="0.35">
      <c r="A53" s="447"/>
      <c r="B53" s="447"/>
      <c r="C53" s="447"/>
      <c r="D53" s="447"/>
      <c r="E53" s="447"/>
      <c r="F53" s="447"/>
      <c r="G53" s="447"/>
      <c r="H53" s="447"/>
      <c r="I53" s="447"/>
      <c r="J53" s="447"/>
      <c r="K53" s="447"/>
      <c r="L53" s="447"/>
      <c r="M53" s="447"/>
    </row>
    <row r="54" spans="1:13" x14ac:dyDescent="0.35">
      <c r="A54" s="447"/>
      <c r="B54" s="447"/>
      <c r="C54" s="447"/>
      <c r="D54" s="447"/>
      <c r="E54" s="447"/>
      <c r="F54" s="447"/>
      <c r="G54" s="447"/>
      <c r="H54" s="447"/>
      <c r="I54" s="447"/>
      <c r="J54" s="447"/>
      <c r="K54" s="447"/>
      <c r="L54" s="447"/>
      <c r="M54" s="447"/>
    </row>
    <row r="56" spans="1:13" x14ac:dyDescent="0.35">
      <c r="A56" s="12" t="s">
        <v>487</v>
      </c>
    </row>
    <row r="57" spans="1:13" ht="15" customHeight="1" x14ac:dyDescent="0.35">
      <c r="A57" s="448" t="s">
        <v>471</v>
      </c>
      <c r="B57" s="448"/>
      <c r="C57" s="448"/>
      <c r="D57" s="448"/>
      <c r="E57" s="448"/>
      <c r="F57" s="448"/>
      <c r="G57" s="448"/>
      <c r="H57" s="448"/>
      <c r="I57" s="448"/>
      <c r="J57" s="448"/>
      <c r="K57" s="448"/>
      <c r="L57" s="448"/>
      <c r="M57" s="448"/>
    </row>
    <row r="58" spans="1:13" x14ac:dyDescent="0.35">
      <c r="A58" s="448"/>
      <c r="B58" s="448"/>
      <c r="C58" s="448"/>
      <c r="D58" s="448"/>
      <c r="E58" s="448"/>
      <c r="F58" s="448"/>
      <c r="G58" s="448"/>
      <c r="H58" s="448"/>
      <c r="I58" s="448"/>
      <c r="J58" s="448"/>
      <c r="K58" s="448"/>
      <c r="L58" s="448"/>
      <c r="M58" s="448"/>
    </row>
    <row r="59" spans="1:13" x14ac:dyDescent="0.35">
      <c r="A59" s="448"/>
      <c r="B59" s="448"/>
      <c r="C59" s="448"/>
      <c r="D59" s="448"/>
      <c r="E59" s="448"/>
      <c r="F59" s="448"/>
      <c r="G59" s="448"/>
      <c r="H59" s="448"/>
      <c r="I59" s="448"/>
      <c r="J59" s="448"/>
      <c r="K59" s="448"/>
      <c r="L59" s="448"/>
      <c r="M59" s="448"/>
    </row>
    <row r="60" spans="1:13" x14ac:dyDescent="0.35">
      <c r="A60" s="448"/>
      <c r="B60" s="448"/>
      <c r="C60" s="448"/>
      <c r="D60" s="448"/>
      <c r="E60" s="448"/>
      <c r="F60" s="448"/>
      <c r="G60" s="448"/>
      <c r="H60" s="448"/>
      <c r="I60" s="448"/>
      <c r="J60" s="448"/>
      <c r="K60" s="448"/>
      <c r="L60" s="448"/>
      <c r="M60" s="448"/>
    </row>
    <row r="61" spans="1:13" x14ac:dyDescent="0.35">
      <c r="A61" s="448"/>
      <c r="B61" s="448"/>
      <c r="C61" s="448"/>
      <c r="D61" s="448"/>
      <c r="E61" s="448"/>
      <c r="F61" s="448"/>
      <c r="G61" s="448"/>
      <c r="H61" s="448"/>
      <c r="I61" s="448"/>
      <c r="J61" s="448"/>
      <c r="K61" s="448"/>
      <c r="L61" s="448"/>
      <c r="M61" s="448"/>
    </row>
    <row r="62" spans="1:13" x14ac:dyDescent="0.35">
      <c r="A62" s="448"/>
      <c r="B62" s="448"/>
      <c r="C62" s="448"/>
      <c r="D62" s="448"/>
      <c r="E62" s="448"/>
      <c r="F62" s="448"/>
      <c r="G62" s="448"/>
      <c r="H62" s="448"/>
      <c r="I62" s="448"/>
      <c r="J62" s="448"/>
      <c r="K62" s="448"/>
      <c r="L62" s="448"/>
      <c r="M62" s="448"/>
    </row>
    <row r="63" spans="1:13" x14ac:dyDescent="0.35">
      <c r="A63" s="448"/>
      <c r="B63" s="448"/>
      <c r="C63" s="448"/>
      <c r="D63" s="448"/>
      <c r="E63" s="448"/>
      <c r="F63" s="448"/>
      <c r="G63" s="448"/>
      <c r="H63" s="448"/>
      <c r="I63" s="448"/>
      <c r="J63" s="448"/>
      <c r="K63" s="448"/>
      <c r="L63" s="448"/>
      <c r="M63" s="448"/>
    </row>
    <row r="64" spans="1:13" x14ac:dyDescent="0.35">
      <c r="A64" s="448"/>
      <c r="B64" s="448"/>
      <c r="C64" s="448"/>
      <c r="D64" s="448"/>
      <c r="E64" s="448"/>
      <c r="F64" s="448"/>
      <c r="G64" s="448"/>
      <c r="H64" s="448"/>
      <c r="I64" s="448"/>
      <c r="J64" s="448"/>
      <c r="K64" s="448"/>
      <c r="L64" s="448"/>
      <c r="M64" s="448"/>
    </row>
    <row r="65" spans="1:13" x14ac:dyDescent="0.35">
      <c r="A65" s="448"/>
      <c r="B65" s="448"/>
      <c r="C65" s="448"/>
      <c r="D65" s="448"/>
      <c r="E65" s="448"/>
      <c r="F65" s="448"/>
      <c r="G65" s="448"/>
      <c r="H65" s="448"/>
      <c r="I65" s="448"/>
      <c r="J65" s="448"/>
      <c r="K65" s="448"/>
      <c r="L65" s="448"/>
      <c r="M65" s="448"/>
    </row>
    <row r="66" spans="1:13" x14ac:dyDescent="0.35">
      <c r="A66" s="448"/>
      <c r="B66" s="448"/>
      <c r="C66" s="448"/>
      <c r="D66" s="448"/>
      <c r="E66" s="448"/>
      <c r="F66" s="448"/>
      <c r="G66" s="448"/>
      <c r="H66" s="448"/>
      <c r="I66" s="448"/>
      <c r="J66" s="448"/>
      <c r="K66" s="448"/>
      <c r="L66" s="448"/>
      <c r="M66" s="448"/>
    </row>
    <row r="67" spans="1:13" x14ac:dyDescent="0.35">
      <c r="A67" s="448"/>
      <c r="B67" s="448"/>
      <c r="C67" s="448"/>
      <c r="D67" s="448"/>
      <c r="E67" s="448"/>
      <c r="F67" s="448"/>
      <c r="G67" s="448"/>
      <c r="H67" s="448"/>
      <c r="I67" s="448"/>
      <c r="J67" s="448"/>
      <c r="K67" s="448"/>
      <c r="L67" s="448"/>
      <c r="M67" s="448"/>
    </row>
    <row r="68" spans="1:13" ht="15" customHeight="1" x14ac:dyDescent="0.35">
      <c r="A68" s="448"/>
      <c r="B68" s="448"/>
      <c r="C68" s="448"/>
      <c r="D68" s="448"/>
      <c r="E68" s="448"/>
      <c r="F68" s="448"/>
      <c r="G68" s="448"/>
      <c r="H68" s="448"/>
      <c r="I68" s="448"/>
      <c r="J68" s="448"/>
      <c r="K68" s="448"/>
      <c r="L68" s="448"/>
      <c r="M68" s="448"/>
    </row>
    <row r="69" spans="1:13" x14ac:dyDescent="0.35">
      <c r="A69" s="56"/>
      <c r="B69" s="56"/>
      <c r="C69" s="56"/>
      <c r="D69" s="56"/>
      <c r="E69" s="56"/>
      <c r="F69" s="56"/>
      <c r="G69" s="56"/>
      <c r="H69" s="56"/>
      <c r="I69" s="56"/>
      <c r="J69" s="56"/>
      <c r="K69" s="56"/>
      <c r="L69" s="56"/>
      <c r="M69" s="56"/>
    </row>
    <row r="70" spans="1:13" x14ac:dyDescent="0.35">
      <c r="A70" s="44"/>
      <c r="B70" s="44"/>
      <c r="C70" s="44"/>
      <c r="D70" s="44"/>
      <c r="E70" s="44"/>
      <c r="F70" s="44"/>
      <c r="G70" s="44"/>
      <c r="H70" s="44"/>
      <c r="I70" s="44"/>
      <c r="J70" s="44"/>
      <c r="K70" s="44"/>
      <c r="L70" s="44"/>
      <c r="M70" s="44"/>
    </row>
    <row r="71" spans="1:13" x14ac:dyDescent="0.35">
      <c r="A71" s="44"/>
      <c r="B71" s="44"/>
      <c r="C71" s="44"/>
      <c r="D71" s="44"/>
      <c r="E71" s="44"/>
      <c r="F71" s="44"/>
      <c r="G71" s="44"/>
      <c r="H71" s="44"/>
      <c r="I71" s="44"/>
      <c r="J71" s="44"/>
      <c r="K71" s="44"/>
      <c r="L71" s="44"/>
      <c r="M71" s="44"/>
    </row>
    <row r="72" spans="1:13" x14ac:dyDescent="0.35">
      <c r="A72" s="44"/>
      <c r="B72" s="44"/>
      <c r="C72" s="44"/>
      <c r="D72" s="44"/>
      <c r="E72" s="44"/>
      <c r="F72" s="44"/>
      <c r="G72" s="44"/>
      <c r="H72" s="44"/>
      <c r="I72" s="44"/>
      <c r="J72" s="44"/>
      <c r="K72" s="44"/>
      <c r="L72" s="44"/>
      <c r="M72" s="44"/>
    </row>
    <row r="73" spans="1:13" x14ac:dyDescent="0.35">
      <c r="A73" s="44"/>
      <c r="B73" s="44"/>
      <c r="C73" s="44"/>
      <c r="D73" s="44"/>
      <c r="E73" s="44"/>
      <c r="F73" s="44"/>
      <c r="G73" s="44"/>
      <c r="H73" s="44"/>
      <c r="I73" s="44"/>
      <c r="J73" s="44"/>
      <c r="K73" s="44"/>
      <c r="L73" s="44"/>
      <c r="M73" s="44"/>
    </row>
    <row r="74" spans="1:13" x14ac:dyDescent="0.35">
      <c r="A74" s="44"/>
      <c r="B74" s="44"/>
      <c r="C74" s="44"/>
      <c r="D74" s="44"/>
      <c r="E74" s="44"/>
      <c r="F74" s="44"/>
      <c r="G74" s="44"/>
      <c r="H74" s="44"/>
      <c r="I74" s="44"/>
      <c r="J74" s="44"/>
      <c r="K74" s="44"/>
      <c r="L74" s="44"/>
      <c r="M74" s="44"/>
    </row>
    <row r="75" spans="1:13" x14ac:dyDescent="0.35">
      <c r="A75" s="44"/>
      <c r="B75" s="44"/>
      <c r="C75" s="44"/>
      <c r="D75" s="44"/>
      <c r="E75" s="44"/>
      <c r="F75" s="44"/>
      <c r="G75" s="44"/>
      <c r="H75" s="44"/>
      <c r="I75" s="44"/>
      <c r="J75" s="44"/>
      <c r="K75" s="44"/>
      <c r="L75" s="44"/>
      <c r="M75" s="44"/>
    </row>
    <row r="76" spans="1:13" x14ac:dyDescent="0.35">
      <c r="A76" s="44"/>
      <c r="B76" s="44"/>
      <c r="C76" s="44"/>
      <c r="D76" s="44"/>
      <c r="E76" s="44"/>
      <c r="F76" s="44"/>
      <c r="G76" s="44"/>
      <c r="H76" s="44"/>
      <c r="I76" s="44"/>
      <c r="J76" s="44"/>
      <c r="K76" s="44"/>
      <c r="L76" s="44"/>
      <c r="M76" s="44"/>
    </row>
    <row r="77" spans="1:13" x14ac:dyDescent="0.35">
      <c r="A77" s="44"/>
      <c r="B77" s="44"/>
      <c r="C77" s="44"/>
      <c r="D77" s="44"/>
      <c r="E77" s="44"/>
      <c r="F77" s="44"/>
      <c r="G77" s="44"/>
      <c r="H77" s="44"/>
      <c r="I77" s="44"/>
      <c r="J77" s="44"/>
      <c r="K77" s="44"/>
      <c r="L77" s="44"/>
      <c r="M77" s="44"/>
    </row>
    <row r="78" spans="1:13" x14ac:dyDescent="0.35">
      <c r="A78" s="14"/>
      <c r="B78" s="14"/>
      <c r="C78" s="14"/>
      <c r="D78" s="14"/>
      <c r="E78" s="14"/>
      <c r="F78" s="14"/>
      <c r="G78" s="14"/>
      <c r="H78" s="14"/>
      <c r="I78" s="14"/>
      <c r="J78" s="14"/>
      <c r="K78" s="14"/>
      <c r="L78" s="14"/>
      <c r="M78" s="14"/>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headerFooter>
    <oddHeader>&amp;R&amp;"Calibri"&amp;10&amp;K000000Confidential&amp;1#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0" activePane="bottomLeft" state="frozen"/>
      <selection pane="bottomLeft" activeCell="A2" sqref="A2"/>
    </sheetView>
  </sheetViews>
  <sheetFormatPr defaultColWidth="9.1796875" defaultRowHeight="14.5" x14ac:dyDescent="0.35"/>
  <cols>
    <col min="1" max="1" width="4" style="26" customWidth="1"/>
    <col min="2" max="2" width="5.54296875" style="26" customWidth="1"/>
    <col min="3" max="3" width="18.453125" style="26" customWidth="1"/>
    <col min="4" max="13" width="9.1796875" style="26"/>
    <col min="14" max="20" width="18" style="26" customWidth="1"/>
    <col min="21" max="16384" width="9.1796875" style="26"/>
  </cols>
  <sheetData>
    <row r="1" spans="1:13" ht="18.5" x14ac:dyDescent="0.45">
      <c r="A1" s="28" t="str">
        <f>'Cover and Instructions'!A1</f>
        <v>Georgia Families MHPAEA Parity</v>
      </c>
      <c r="M1" s="62" t="s">
        <v>572</v>
      </c>
    </row>
    <row r="2" spans="1:13" ht="26" x14ac:dyDescent="0.6">
      <c r="A2" s="29" t="s">
        <v>16</v>
      </c>
    </row>
    <row r="3" spans="1:13" ht="21" x14ac:dyDescent="0.5">
      <c r="A3" s="7" t="s">
        <v>89</v>
      </c>
    </row>
    <row r="5" spans="1:13" x14ac:dyDescent="0.35">
      <c r="A5" s="12" t="s">
        <v>85</v>
      </c>
    </row>
    <row r="6" spans="1:13" x14ac:dyDescent="0.35">
      <c r="A6" s="8"/>
    </row>
    <row r="7" spans="1:13" ht="15" customHeight="1" x14ac:dyDescent="0.35">
      <c r="A7" s="447" t="s">
        <v>105</v>
      </c>
      <c r="B7" s="447"/>
      <c r="C7" s="447"/>
      <c r="D7" s="447"/>
      <c r="E7" s="447"/>
      <c r="F7" s="447"/>
      <c r="G7" s="447"/>
      <c r="H7" s="447"/>
      <c r="I7" s="447"/>
      <c r="J7" s="447"/>
      <c r="K7" s="447"/>
      <c r="L7" s="447"/>
      <c r="M7" s="447"/>
    </row>
    <row r="8" spans="1:13" x14ac:dyDescent="0.35">
      <c r="A8" s="447"/>
      <c r="B8" s="447"/>
      <c r="C8" s="447"/>
      <c r="D8" s="447"/>
      <c r="E8" s="447"/>
      <c r="F8" s="447"/>
      <c r="G8" s="447"/>
      <c r="H8" s="447"/>
      <c r="I8" s="447"/>
      <c r="J8" s="447"/>
      <c r="K8" s="447"/>
      <c r="L8" s="447"/>
      <c r="M8" s="447"/>
    </row>
    <row r="9" spans="1:13" x14ac:dyDescent="0.35">
      <c r="A9" s="447"/>
      <c r="B9" s="447"/>
      <c r="C9" s="447"/>
      <c r="D9" s="447"/>
      <c r="E9" s="447"/>
      <c r="F9" s="447"/>
      <c r="G9" s="447"/>
      <c r="H9" s="447"/>
      <c r="I9" s="447"/>
      <c r="J9" s="447"/>
      <c r="K9" s="447"/>
      <c r="L9" s="447"/>
      <c r="M9" s="447"/>
    </row>
    <row r="10" spans="1:13" x14ac:dyDescent="0.35">
      <c r="A10" s="447"/>
      <c r="B10" s="447"/>
      <c r="C10" s="447"/>
      <c r="D10" s="447"/>
      <c r="E10" s="447"/>
      <c r="F10" s="447"/>
      <c r="G10" s="447"/>
      <c r="H10" s="447"/>
      <c r="I10" s="447"/>
      <c r="J10" s="447"/>
      <c r="K10" s="447"/>
      <c r="L10" s="447"/>
      <c r="M10" s="447"/>
    </row>
    <row r="11" spans="1:13" x14ac:dyDescent="0.35">
      <c r="A11" s="447"/>
      <c r="B11" s="447"/>
      <c r="C11" s="447"/>
      <c r="D11" s="447"/>
      <c r="E11" s="447"/>
      <c r="F11" s="447"/>
      <c r="G11" s="447"/>
      <c r="H11" s="447"/>
      <c r="I11" s="447"/>
      <c r="J11" s="447"/>
      <c r="K11" s="447"/>
      <c r="L11" s="447"/>
      <c r="M11" s="447"/>
    </row>
    <row r="13" spans="1:13" x14ac:dyDescent="0.35">
      <c r="A13" s="458" t="s">
        <v>530</v>
      </c>
      <c r="B13" s="458"/>
      <c r="C13" s="458"/>
      <c r="D13" s="458"/>
      <c r="E13" s="458"/>
      <c r="F13" s="458"/>
      <c r="G13" s="458"/>
      <c r="H13" s="458"/>
      <c r="I13" s="458"/>
      <c r="J13" s="458"/>
      <c r="K13" s="458"/>
      <c r="L13" s="458"/>
      <c r="M13" s="458"/>
    </row>
    <row r="14" spans="1:13" x14ac:dyDescent="0.35">
      <c r="A14" s="458"/>
      <c r="B14" s="458"/>
      <c r="C14" s="458"/>
      <c r="D14" s="458"/>
      <c r="E14" s="458"/>
      <c r="F14" s="458"/>
      <c r="G14" s="458"/>
      <c r="H14" s="458"/>
      <c r="I14" s="458"/>
      <c r="J14" s="458"/>
      <c r="K14" s="458"/>
      <c r="L14" s="458"/>
      <c r="M14" s="458"/>
    </row>
    <row r="15" spans="1:13" x14ac:dyDescent="0.35">
      <c r="A15" s="458"/>
      <c r="B15" s="458"/>
      <c r="C15" s="458"/>
      <c r="D15" s="458"/>
      <c r="E15" s="458"/>
      <c r="F15" s="458"/>
      <c r="G15" s="458"/>
      <c r="H15" s="458"/>
      <c r="I15" s="458"/>
      <c r="J15" s="458"/>
      <c r="K15" s="458"/>
      <c r="L15" s="458"/>
      <c r="M15" s="458"/>
    </row>
    <row r="16" spans="1:13" x14ac:dyDescent="0.35">
      <c r="A16" s="458"/>
      <c r="B16" s="458"/>
      <c r="C16" s="458"/>
      <c r="D16" s="458"/>
      <c r="E16" s="458"/>
      <c r="F16" s="458"/>
      <c r="G16" s="458"/>
      <c r="H16" s="458"/>
      <c r="I16" s="458"/>
      <c r="J16" s="458"/>
      <c r="K16" s="458"/>
      <c r="L16" s="458"/>
      <c r="M16" s="458"/>
    </row>
    <row r="17" spans="1:13" x14ac:dyDescent="0.35">
      <c r="A17" s="53"/>
      <c r="B17" s="53"/>
      <c r="C17" s="53"/>
      <c r="D17" s="53"/>
      <c r="E17" s="53"/>
      <c r="F17" s="53"/>
      <c r="G17" s="53"/>
      <c r="H17" s="53"/>
      <c r="I17" s="53"/>
      <c r="J17" s="53"/>
      <c r="K17" s="53"/>
      <c r="L17" s="53"/>
      <c r="M17" s="53"/>
    </row>
    <row r="18" spans="1:13" x14ac:dyDescent="0.35">
      <c r="A18" s="458" t="s">
        <v>531</v>
      </c>
      <c r="B18" s="458"/>
      <c r="C18" s="458"/>
      <c r="D18" s="458"/>
      <c r="E18" s="458"/>
      <c r="F18" s="458"/>
      <c r="G18" s="458"/>
      <c r="H18" s="458"/>
      <c r="I18" s="458"/>
      <c r="J18" s="458"/>
      <c r="K18" s="458"/>
      <c r="L18" s="458"/>
      <c r="M18" s="458"/>
    </row>
    <row r="19" spans="1:13" x14ac:dyDescent="0.35">
      <c r="A19" s="458"/>
      <c r="B19" s="458"/>
      <c r="C19" s="458"/>
      <c r="D19" s="458"/>
      <c r="E19" s="458"/>
      <c r="F19" s="458"/>
      <c r="G19" s="458"/>
      <c r="H19" s="458"/>
      <c r="I19" s="458"/>
      <c r="J19" s="458"/>
      <c r="K19" s="458"/>
      <c r="L19" s="458"/>
      <c r="M19" s="458"/>
    </row>
    <row r="20" spans="1:13" x14ac:dyDescent="0.35">
      <c r="A20" s="458"/>
      <c r="B20" s="458"/>
      <c r="C20" s="458"/>
      <c r="D20" s="458"/>
      <c r="E20" s="458"/>
      <c r="F20" s="458"/>
      <c r="G20" s="458"/>
      <c r="H20" s="458"/>
      <c r="I20" s="458"/>
      <c r="J20" s="458"/>
      <c r="K20" s="458"/>
      <c r="L20" s="458"/>
      <c r="M20" s="458"/>
    </row>
    <row r="21" spans="1:13" x14ac:dyDescent="0.35">
      <c r="A21" s="458"/>
      <c r="B21" s="458"/>
      <c r="C21" s="458"/>
      <c r="D21" s="458"/>
      <c r="E21" s="458"/>
      <c r="F21" s="458"/>
      <c r="G21" s="458"/>
      <c r="H21" s="458"/>
      <c r="I21" s="458"/>
      <c r="J21" s="458"/>
      <c r="K21" s="458"/>
      <c r="L21" s="458"/>
      <c r="M21" s="458"/>
    </row>
    <row r="22" spans="1:13" x14ac:dyDescent="0.35">
      <c r="A22" s="458"/>
      <c r="B22" s="458"/>
      <c r="C22" s="458"/>
      <c r="D22" s="458"/>
      <c r="E22" s="458"/>
      <c r="F22" s="458"/>
      <c r="G22" s="458"/>
      <c r="H22" s="458"/>
      <c r="I22" s="458"/>
      <c r="J22" s="458"/>
      <c r="K22" s="458"/>
      <c r="L22" s="458"/>
      <c r="M22" s="458"/>
    </row>
    <row r="23" spans="1:13" x14ac:dyDescent="0.35">
      <c r="A23" s="458"/>
      <c r="B23" s="458"/>
      <c r="C23" s="458"/>
      <c r="D23" s="458"/>
      <c r="E23" s="458"/>
      <c r="F23" s="458"/>
      <c r="G23" s="458"/>
      <c r="H23" s="458"/>
      <c r="I23" s="458"/>
      <c r="J23" s="458"/>
      <c r="K23" s="458"/>
      <c r="L23" s="458"/>
      <c r="M23" s="458"/>
    </row>
    <row r="24" spans="1:13" x14ac:dyDescent="0.35">
      <c r="A24" s="458"/>
      <c r="B24" s="458"/>
      <c r="C24" s="458"/>
      <c r="D24" s="458"/>
      <c r="E24" s="458"/>
      <c r="F24" s="458"/>
      <c r="G24" s="458"/>
      <c r="H24" s="458"/>
      <c r="I24" s="458"/>
      <c r="J24" s="458"/>
      <c r="K24" s="458"/>
      <c r="L24" s="458"/>
      <c r="M24" s="458"/>
    </row>
    <row r="25" spans="1:13" x14ac:dyDescent="0.35">
      <c r="A25" s="458"/>
      <c r="B25" s="458"/>
      <c r="C25" s="458"/>
      <c r="D25" s="458"/>
      <c r="E25" s="458"/>
      <c r="F25" s="458"/>
      <c r="G25" s="458"/>
      <c r="H25" s="458"/>
      <c r="I25" s="458"/>
      <c r="J25" s="458"/>
      <c r="K25" s="458"/>
      <c r="L25" s="458"/>
      <c r="M25" s="458"/>
    </row>
    <row r="26" spans="1:13" x14ac:dyDescent="0.35">
      <c r="A26" s="458"/>
      <c r="B26" s="458"/>
      <c r="C26" s="458"/>
      <c r="D26" s="458"/>
      <c r="E26" s="458"/>
      <c r="F26" s="458"/>
      <c r="G26" s="458"/>
      <c r="H26" s="458"/>
      <c r="I26" s="458"/>
      <c r="J26" s="458"/>
      <c r="K26" s="458"/>
      <c r="L26" s="458"/>
      <c r="M26" s="458"/>
    </row>
    <row r="27" spans="1:13" x14ac:dyDescent="0.35">
      <c r="A27" s="458"/>
      <c r="B27" s="458"/>
      <c r="C27" s="458"/>
      <c r="D27" s="458"/>
      <c r="E27" s="458"/>
      <c r="F27" s="458"/>
      <c r="G27" s="458"/>
      <c r="H27" s="458"/>
      <c r="I27" s="458"/>
      <c r="J27" s="458"/>
      <c r="K27" s="458"/>
      <c r="L27" s="458"/>
      <c r="M27" s="458"/>
    </row>
    <row r="29" spans="1:13" x14ac:dyDescent="0.35">
      <c r="A29" s="12" t="s">
        <v>100</v>
      </c>
    </row>
    <row r="31" spans="1:13" x14ac:dyDescent="0.35">
      <c r="A31" s="27" t="s">
        <v>70</v>
      </c>
    </row>
    <row r="32" spans="1:13" x14ac:dyDescent="0.35">
      <c r="A32" s="26" t="s">
        <v>72</v>
      </c>
    </row>
    <row r="34" spans="1:13" x14ac:dyDescent="0.35">
      <c r="A34" s="27" t="s">
        <v>38</v>
      </c>
    </row>
    <row r="35" spans="1:13" ht="15" customHeight="1" x14ac:dyDescent="0.35">
      <c r="A35" s="447" t="s">
        <v>39</v>
      </c>
      <c r="B35" s="447"/>
      <c r="C35" s="447"/>
      <c r="D35" s="447"/>
      <c r="E35" s="447"/>
      <c r="F35" s="447"/>
      <c r="G35" s="447"/>
      <c r="H35" s="447"/>
      <c r="I35" s="447"/>
      <c r="J35" s="447"/>
      <c r="K35" s="447"/>
      <c r="L35" s="447"/>
      <c r="M35" s="447"/>
    </row>
    <row r="36" spans="1:13" x14ac:dyDescent="0.35">
      <c r="A36" s="447"/>
      <c r="B36" s="447"/>
      <c r="C36" s="447"/>
      <c r="D36" s="447"/>
      <c r="E36" s="447"/>
      <c r="F36" s="447"/>
      <c r="G36" s="447"/>
      <c r="H36" s="447"/>
      <c r="I36" s="447"/>
      <c r="J36" s="447"/>
      <c r="K36" s="447"/>
      <c r="L36" s="447"/>
      <c r="M36" s="447"/>
    </row>
    <row r="37" spans="1:13" x14ac:dyDescent="0.35">
      <c r="A37" s="447"/>
      <c r="B37" s="447"/>
      <c r="C37" s="447"/>
      <c r="D37" s="447"/>
      <c r="E37" s="447"/>
      <c r="F37" s="447"/>
      <c r="G37" s="447"/>
      <c r="H37" s="447"/>
      <c r="I37" s="447"/>
      <c r="J37" s="447"/>
      <c r="K37" s="447"/>
      <c r="L37" s="447"/>
      <c r="M37" s="447"/>
    </row>
    <row r="38" spans="1:13" x14ac:dyDescent="0.35">
      <c r="A38" s="447"/>
      <c r="B38" s="447"/>
      <c r="C38" s="447"/>
      <c r="D38" s="447"/>
      <c r="E38" s="447"/>
      <c r="F38" s="447"/>
      <c r="G38" s="447"/>
      <c r="H38" s="447"/>
      <c r="I38" s="447"/>
      <c r="J38" s="447"/>
      <c r="K38" s="447"/>
      <c r="L38" s="447"/>
      <c r="M38" s="447"/>
    </row>
    <row r="39" spans="1:13" x14ac:dyDescent="0.35">
      <c r="A39" s="447"/>
      <c r="B39" s="447"/>
      <c r="C39" s="447"/>
      <c r="D39" s="447"/>
      <c r="E39" s="447"/>
      <c r="F39" s="447"/>
      <c r="G39" s="447"/>
      <c r="H39" s="447"/>
      <c r="I39" s="447"/>
      <c r="J39" s="447"/>
      <c r="K39" s="447"/>
      <c r="L39" s="447"/>
      <c r="M39" s="447"/>
    </row>
    <row r="40" spans="1:13" x14ac:dyDescent="0.35">
      <c r="A40" s="11"/>
      <c r="B40" s="11"/>
      <c r="C40" s="11"/>
      <c r="D40" s="11"/>
      <c r="E40" s="11"/>
      <c r="F40" s="11"/>
      <c r="G40" s="11"/>
      <c r="H40" s="11"/>
      <c r="I40" s="11"/>
      <c r="J40" s="11"/>
      <c r="K40" s="11"/>
      <c r="L40" s="11"/>
      <c r="M40" s="11"/>
    </row>
    <row r="41" spans="1:13" x14ac:dyDescent="0.35">
      <c r="A41" s="27" t="s">
        <v>40</v>
      </c>
    </row>
    <row r="42" spans="1:13" x14ac:dyDescent="0.35">
      <c r="A42" s="447" t="s">
        <v>106</v>
      </c>
      <c r="B42" s="447"/>
      <c r="C42" s="447"/>
      <c r="D42" s="447"/>
      <c r="E42" s="447"/>
      <c r="F42" s="447"/>
      <c r="G42" s="447"/>
      <c r="H42" s="447"/>
      <c r="I42" s="447"/>
      <c r="J42" s="447"/>
      <c r="K42" s="447"/>
      <c r="L42" s="447"/>
      <c r="M42" s="447"/>
    </row>
    <row r="43" spans="1:13" x14ac:dyDescent="0.35">
      <c r="A43" s="447"/>
      <c r="B43" s="447"/>
      <c r="C43" s="447"/>
      <c r="D43" s="447"/>
      <c r="E43" s="447"/>
      <c r="F43" s="447"/>
      <c r="G43" s="447"/>
      <c r="H43" s="447"/>
      <c r="I43" s="447"/>
      <c r="J43" s="447"/>
      <c r="K43" s="447"/>
      <c r="L43" s="447"/>
      <c r="M43" s="447"/>
    </row>
    <row r="44" spans="1:13" x14ac:dyDescent="0.35">
      <c r="A44" s="447"/>
      <c r="B44" s="447"/>
      <c r="C44" s="447"/>
      <c r="D44" s="447"/>
      <c r="E44" s="447"/>
      <c r="F44" s="447"/>
      <c r="G44" s="447"/>
      <c r="H44" s="447"/>
      <c r="I44" s="447"/>
      <c r="J44" s="447"/>
      <c r="K44" s="447"/>
      <c r="L44" s="447"/>
      <c r="M44" s="447"/>
    </row>
    <row r="45" spans="1:13" x14ac:dyDescent="0.35">
      <c r="A45" s="52"/>
      <c r="B45" s="52"/>
      <c r="C45" s="52"/>
      <c r="D45" s="52"/>
      <c r="E45" s="52"/>
      <c r="F45" s="52"/>
      <c r="G45" s="52"/>
      <c r="H45" s="52"/>
      <c r="I45" s="52"/>
      <c r="J45" s="52"/>
      <c r="K45" s="52"/>
      <c r="L45" s="52"/>
      <c r="M45" s="52"/>
    </row>
    <row r="46" spans="1:13" x14ac:dyDescent="0.35">
      <c r="B46" s="5" t="s">
        <v>34</v>
      </c>
      <c r="C46" s="26" t="s">
        <v>43</v>
      </c>
    </row>
    <row r="47" spans="1:13" x14ac:dyDescent="0.35">
      <c r="B47" s="5" t="s">
        <v>35</v>
      </c>
      <c r="C47" s="26" t="s">
        <v>44</v>
      </c>
    </row>
    <row r="48" spans="1:13" x14ac:dyDescent="0.35">
      <c r="B48" s="5" t="s">
        <v>41</v>
      </c>
      <c r="C48" s="26" t="s">
        <v>45</v>
      </c>
    </row>
    <row r="49" spans="1:13" x14ac:dyDescent="0.35">
      <c r="B49" s="5" t="s">
        <v>42</v>
      </c>
      <c r="C49" s="26" t="s">
        <v>46</v>
      </c>
    </row>
    <row r="51" spans="1:13" x14ac:dyDescent="0.35">
      <c r="A51" s="12" t="s">
        <v>488</v>
      </c>
    </row>
    <row r="52" spans="1:13" x14ac:dyDescent="0.35">
      <c r="A52" s="448" t="s">
        <v>532</v>
      </c>
      <c r="B52" s="448"/>
      <c r="C52" s="448"/>
      <c r="D52" s="448"/>
      <c r="E52" s="448"/>
      <c r="F52" s="448"/>
      <c r="G52" s="448"/>
      <c r="H52" s="448"/>
      <c r="I52" s="448"/>
      <c r="J52" s="448"/>
      <c r="K52" s="448"/>
      <c r="L52" s="448"/>
      <c r="M52" s="448"/>
    </row>
    <row r="53" spans="1:13" x14ac:dyDescent="0.35">
      <c r="A53" s="448"/>
      <c r="B53" s="448"/>
      <c r="C53" s="448"/>
      <c r="D53" s="448"/>
      <c r="E53" s="448"/>
      <c r="F53" s="448"/>
      <c r="G53" s="448"/>
      <c r="H53" s="448"/>
      <c r="I53" s="448"/>
      <c r="J53" s="448"/>
      <c r="K53" s="448"/>
      <c r="L53" s="448"/>
      <c r="M53" s="448"/>
    </row>
    <row r="54" spans="1:13" x14ac:dyDescent="0.35">
      <c r="A54" s="448"/>
      <c r="B54" s="448"/>
      <c r="C54" s="448"/>
      <c r="D54" s="448"/>
      <c r="E54" s="448"/>
      <c r="F54" s="448"/>
      <c r="G54" s="448"/>
      <c r="H54" s="448"/>
      <c r="I54" s="448"/>
      <c r="J54" s="448"/>
      <c r="K54" s="448"/>
      <c r="L54" s="448"/>
      <c r="M54" s="448"/>
    </row>
    <row r="55" spans="1:13" x14ac:dyDescent="0.35">
      <c r="A55" s="448"/>
      <c r="B55" s="448"/>
      <c r="C55" s="448"/>
      <c r="D55" s="448"/>
      <c r="E55" s="448"/>
      <c r="F55" s="448"/>
      <c r="G55" s="448"/>
      <c r="H55" s="448"/>
      <c r="I55" s="448"/>
      <c r="J55" s="448"/>
      <c r="K55" s="448"/>
      <c r="L55" s="448"/>
      <c r="M55" s="448"/>
    </row>
    <row r="56" spans="1:13" x14ac:dyDescent="0.35">
      <c r="A56" s="448"/>
      <c r="B56" s="448"/>
      <c r="C56" s="448"/>
      <c r="D56" s="448"/>
      <c r="E56" s="448"/>
      <c r="F56" s="448"/>
      <c r="G56" s="448"/>
      <c r="H56" s="448"/>
      <c r="I56" s="448"/>
      <c r="J56" s="448"/>
      <c r="K56" s="448"/>
      <c r="L56" s="448"/>
      <c r="M56" s="448"/>
    </row>
    <row r="57" spans="1:13" x14ac:dyDescent="0.35">
      <c r="A57" s="448"/>
      <c r="B57" s="448"/>
      <c r="C57" s="448"/>
      <c r="D57" s="448"/>
      <c r="E57" s="448"/>
      <c r="F57" s="448"/>
      <c r="G57" s="448"/>
      <c r="H57" s="448"/>
      <c r="I57" s="448"/>
      <c r="J57" s="448"/>
      <c r="K57" s="448"/>
      <c r="L57" s="448"/>
      <c r="M57" s="448"/>
    </row>
    <row r="58" spans="1:13" x14ac:dyDescent="0.35">
      <c r="A58" s="448"/>
      <c r="B58" s="448"/>
      <c r="C58" s="448"/>
      <c r="D58" s="448"/>
      <c r="E58" s="448"/>
      <c r="F58" s="448"/>
      <c r="G58" s="448"/>
      <c r="H58" s="448"/>
      <c r="I58" s="448"/>
      <c r="J58" s="448"/>
      <c r="K58" s="448"/>
      <c r="L58" s="448"/>
      <c r="M58" s="448"/>
    </row>
    <row r="60" spans="1:13" x14ac:dyDescent="0.35">
      <c r="A60" s="460" t="s">
        <v>338</v>
      </c>
      <c r="B60" s="460"/>
      <c r="C60" s="460"/>
      <c r="D60" s="460"/>
      <c r="E60" s="460"/>
      <c r="F60" s="460"/>
      <c r="G60" s="460"/>
      <c r="H60" s="460"/>
      <c r="I60" s="460"/>
      <c r="J60" s="460"/>
      <c r="K60" s="460"/>
      <c r="L60" s="460"/>
      <c r="M60" s="460"/>
    </row>
    <row r="61" spans="1:13" x14ac:dyDescent="0.35">
      <c r="A61" s="460"/>
      <c r="B61" s="460"/>
      <c r="C61" s="460"/>
      <c r="D61" s="460"/>
      <c r="E61" s="460"/>
      <c r="F61" s="460"/>
      <c r="G61" s="460"/>
      <c r="H61" s="460"/>
      <c r="I61" s="460"/>
      <c r="J61" s="460"/>
      <c r="K61" s="460"/>
      <c r="L61" s="460"/>
      <c r="M61" s="460"/>
    </row>
    <row r="62" spans="1:13" x14ac:dyDescent="0.35">
      <c r="A62" s="460"/>
      <c r="B62" s="460"/>
      <c r="C62" s="460"/>
      <c r="D62" s="460"/>
      <c r="E62" s="460"/>
      <c r="F62" s="460"/>
      <c r="G62" s="460"/>
      <c r="H62" s="460"/>
      <c r="I62" s="460"/>
      <c r="J62" s="460"/>
      <c r="K62" s="460"/>
      <c r="L62" s="460"/>
      <c r="M62" s="460"/>
    </row>
    <row r="64" spans="1:13" ht="15" customHeight="1" x14ac:dyDescent="0.35">
      <c r="A64" s="459" t="s">
        <v>573</v>
      </c>
      <c r="B64" s="459"/>
      <c r="C64" s="459"/>
      <c r="D64" s="459"/>
      <c r="E64" s="459"/>
      <c r="F64" s="459"/>
      <c r="G64" s="459"/>
      <c r="H64" s="459"/>
      <c r="I64" s="459"/>
      <c r="J64" s="459"/>
      <c r="K64" s="459"/>
      <c r="L64" s="459"/>
      <c r="M64" s="459"/>
    </row>
    <row r="65" spans="1:13" x14ac:dyDescent="0.35">
      <c r="A65" s="459"/>
      <c r="B65" s="459"/>
      <c r="C65" s="459"/>
      <c r="D65" s="459"/>
      <c r="E65" s="459"/>
      <c r="F65" s="459"/>
      <c r="G65" s="459"/>
      <c r="H65" s="459"/>
      <c r="I65" s="459"/>
      <c r="J65" s="459"/>
      <c r="K65" s="459"/>
      <c r="L65" s="459"/>
      <c r="M65" s="459"/>
    </row>
    <row r="66" spans="1:13" x14ac:dyDescent="0.35">
      <c r="A66" s="459"/>
      <c r="B66" s="459"/>
      <c r="C66" s="459"/>
      <c r="D66" s="459"/>
      <c r="E66" s="459"/>
      <c r="F66" s="459"/>
      <c r="G66" s="459"/>
      <c r="H66" s="459"/>
      <c r="I66" s="459"/>
      <c r="J66" s="459"/>
      <c r="K66" s="459"/>
      <c r="L66" s="459"/>
      <c r="M66" s="459"/>
    </row>
    <row r="67" spans="1:13" x14ac:dyDescent="0.35">
      <c r="A67" s="459"/>
      <c r="B67" s="459"/>
      <c r="C67" s="459"/>
      <c r="D67" s="459"/>
      <c r="E67" s="459"/>
      <c r="F67" s="459"/>
      <c r="G67" s="459"/>
      <c r="H67" s="459"/>
      <c r="I67" s="459"/>
      <c r="J67" s="459"/>
      <c r="K67" s="459"/>
      <c r="L67" s="459"/>
      <c r="M67" s="459"/>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headerFooter>
    <oddHeader>&amp;R&amp;"Calibri"&amp;10&amp;K000000Confidential&amp;1#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92" activePane="bottomLeft" state="frozen"/>
      <selection pane="bottomLeft" activeCell="A2" sqref="A2"/>
    </sheetView>
  </sheetViews>
  <sheetFormatPr defaultRowHeight="14.5" x14ac:dyDescent="0.35"/>
  <cols>
    <col min="1" max="1" width="5.1796875" customWidth="1"/>
    <col min="2" max="2" width="4.54296875" customWidth="1"/>
    <col min="4" max="4" width="10.26953125" customWidth="1"/>
    <col min="5" max="6" width="10.81640625" customWidth="1"/>
    <col min="7" max="10" width="11.1796875" customWidth="1"/>
  </cols>
  <sheetData>
    <row r="1" spans="1:13" ht="18.5" x14ac:dyDescent="0.45">
      <c r="A1" s="2" t="str">
        <f>'Cover and Instructions'!A1</f>
        <v>Georgia Families MHPAEA Parity</v>
      </c>
      <c r="M1" s="62" t="s">
        <v>572</v>
      </c>
    </row>
    <row r="2" spans="1:13" ht="26" x14ac:dyDescent="0.6">
      <c r="A2" s="3" t="s">
        <v>16</v>
      </c>
    </row>
    <row r="3" spans="1:13" ht="21" x14ac:dyDescent="0.5">
      <c r="A3" s="7" t="s">
        <v>91</v>
      </c>
    </row>
    <row r="5" spans="1:13" x14ac:dyDescent="0.35">
      <c r="A5" s="12" t="s">
        <v>85</v>
      </c>
    </row>
    <row r="7" spans="1:13" ht="15" customHeight="1" x14ac:dyDescent="0.35">
      <c r="A7" s="447" t="s">
        <v>105</v>
      </c>
      <c r="B7" s="447"/>
      <c r="C7" s="447"/>
      <c r="D7" s="447"/>
      <c r="E7" s="447"/>
      <c r="F7" s="447"/>
      <c r="G7" s="447"/>
      <c r="H7" s="447"/>
      <c r="I7" s="447"/>
      <c r="J7" s="447"/>
      <c r="K7" s="447"/>
      <c r="L7" s="447"/>
      <c r="M7" s="447"/>
    </row>
    <row r="8" spans="1:13" x14ac:dyDescent="0.35">
      <c r="A8" s="447"/>
      <c r="B8" s="447"/>
      <c r="C8" s="447"/>
      <c r="D8" s="447"/>
      <c r="E8" s="447"/>
      <c r="F8" s="447"/>
      <c r="G8" s="447"/>
      <c r="H8" s="447"/>
      <c r="I8" s="447"/>
      <c r="J8" s="447"/>
      <c r="K8" s="447"/>
      <c r="L8" s="447"/>
      <c r="M8" s="447"/>
    </row>
    <row r="9" spans="1:13" s="26" customFormat="1" x14ac:dyDescent="0.35">
      <c r="A9" s="447"/>
      <c r="B9" s="447"/>
      <c r="C9" s="447"/>
      <c r="D9" s="447"/>
      <c r="E9" s="447"/>
      <c r="F9" s="447"/>
      <c r="G9" s="447"/>
      <c r="H9" s="447"/>
      <c r="I9" s="447"/>
      <c r="J9" s="447"/>
      <c r="K9" s="447"/>
      <c r="L9" s="447"/>
      <c r="M9" s="447"/>
    </row>
    <row r="10" spans="1:13" s="26" customFormat="1" x14ac:dyDescent="0.35">
      <c r="A10" s="447"/>
      <c r="B10" s="447"/>
      <c r="C10" s="447"/>
      <c r="D10" s="447"/>
      <c r="E10" s="447"/>
      <c r="F10" s="447"/>
      <c r="G10" s="447"/>
      <c r="H10" s="447"/>
      <c r="I10" s="447"/>
      <c r="J10" s="447"/>
      <c r="K10" s="447"/>
      <c r="L10" s="447"/>
      <c r="M10" s="447"/>
    </row>
    <row r="11" spans="1:13" x14ac:dyDescent="0.35">
      <c r="A11" s="447"/>
      <c r="B11" s="447"/>
      <c r="C11" s="447"/>
      <c r="D11" s="447"/>
      <c r="E11" s="447"/>
      <c r="F11" s="447"/>
      <c r="G11" s="447"/>
      <c r="H11" s="447"/>
      <c r="I11" s="447"/>
      <c r="J11" s="447"/>
      <c r="K11" s="447"/>
      <c r="L11" s="447"/>
      <c r="M11" s="447"/>
    </row>
    <row r="12" spans="1:13" s="26" customFormat="1" x14ac:dyDescent="0.35">
      <c r="A12" s="46"/>
      <c r="B12" s="46"/>
      <c r="C12" s="46"/>
      <c r="D12" s="46"/>
      <c r="E12" s="46"/>
      <c r="F12" s="46"/>
      <c r="G12" s="46"/>
      <c r="H12" s="46"/>
      <c r="I12" s="46"/>
      <c r="J12" s="46"/>
      <c r="K12" s="46"/>
      <c r="L12" s="46"/>
      <c r="M12" s="46"/>
    </row>
    <row r="13" spans="1:13" x14ac:dyDescent="0.35">
      <c r="A13" s="12" t="s">
        <v>100</v>
      </c>
    </row>
    <row r="15" spans="1:13" x14ac:dyDescent="0.35">
      <c r="A15" s="1" t="s">
        <v>38</v>
      </c>
    </row>
    <row r="16" spans="1:13" x14ac:dyDescent="0.35">
      <c r="A16" s="447" t="s">
        <v>39</v>
      </c>
      <c r="B16" s="447"/>
      <c r="C16" s="447"/>
      <c r="D16" s="447"/>
      <c r="E16" s="447"/>
      <c r="F16" s="447"/>
      <c r="G16" s="447"/>
      <c r="H16" s="447"/>
      <c r="I16" s="447"/>
      <c r="J16" s="447"/>
      <c r="K16" s="447"/>
      <c r="L16" s="447"/>
    </row>
    <row r="17" spans="1:12" x14ac:dyDescent="0.35">
      <c r="A17" s="447"/>
      <c r="B17" s="447"/>
      <c r="C17" s="447"/>
      <c r="D17" s="447"/>
      <c r="E17" s="447"/>
      <c r="F17" s="447"/>
      <c r="G17" s="447"/>
      <c r="H17" s="447"/>
      <c r="I17" s="447"/>
      <c r="J17" s="447"/>
      <c r="K17" s="447"/>
      <c r="L17" s="447"/>
    </row>
    <row r="18" spans="1:12" x14ac:dyDescent="0.35">
      <c r="A18" s="447"/>
      <c r="B18" s="447"/>
      <c r="C18" s="447"/>
      <c r="D18" s="447"/>
      <c r="E18" s="447"/>
      <c r="F18" s="447"/>
      <c r="G18" s="447"/>
      <c r="H18" s="447"/>
      <c r="I18" s="447"/>
      <c r="J18" s="447"/>
      <c r="K18" s="447"/>
      <c r="L18" s="447"/>
    </row>
    <row r="19" spans="1:12" x14ac:dyDescent="0.35">
      <c r="A19" s="447"/>
      <c r="B19" s="447"/>
      <c r="C19" s="447"/>
      <c r="D19" s="447"/>
      <c r="E19" s="447"/>
      <c r="F19" s="447"/>
      <c r="G19" s="447"/>
      <c r="H19" s="447"/>
      <c r="I19" s="447"/>
      <c r="J19" s="447"/>
      <c r="K19" s="447"/>
      <c r="L19" s="447"/>
    </row>
    <row r="20" spans="1:12" x14ac:dyDescent="0.35">
      <c r="A20" s="447"/>
      <c r="B20" s="447"/>
      <c r="C20" s="447"/>
      <c r="D20" s="447"/>
      <c r="E20" s="447"/>
      <c r="F20" s="447"/>
      <c r="G20" s="447"/>
      <c r="H20" s="447"/>
      <c r="I20" s="447"/>
      <c r="J20" s="447"/>
      <c r="K20" s="447"/>
      <c r="L20" s="447"/>
    </row>
    <row r="21" spans="1:12" x14ac:dyDescent="0.35">
      <c r="A21" s="447"/>
      <c r="B21" s="447"/>
      <c r="C21" s="447"/>
      <c r="D21" s="447"/>
      <c r="E21" s="447"/>
      <c r="F21" s="447"/>
      <c r="G21" s="447"/>
      <c r="H21" s="447"/>
      <c r="I21" s="447"/>
      <c r="J21" s="447"/>
      <c r="K21" s="447"/>
      <c r="L21" s="447"/>
    </row>
    <row r="22" spans="1:12" x14ac:dyDescent="0.35">
      <c r="A22" s="1" t="s">
        <v>40</v>
      </c>
    </row>
    <row r="23" spans="1:12" x14ac:dyDescent="0.35">
      <c r="A23" s="447" t="s">
        <v>106</v>
      </c>
      <c r="B23" s="447"/>
      <c r="C23" s="447"/>
      <c r="D23" s="447"/>
      <c r="E23" s="447"/>
      <c r="F23" s="447"/>
      <c r="G23" s="447"/>
      <c r="H23" s="447"/>
      <c r="I23" s="447"/>
      <c r="J23" s="447"/>
      <c r="K23" s="447"/>
      <c r="L23" s="447"/>
    </row>
    <row r="24" spans="1:12" x14ac:dyDescent="0.35">
      <c r="A24" s="447"/>
      <c r="B24" s="447"/>
      <c r="C24" s="447"/>
      <c r="D24" s="447"/>
      <c r="E24" s="447"/>
      <c r="F24" s="447"/>
      <c r="G24" s="447"/>
      <c r="H24" s="447"/>
      <c r="I24" s="447"/>
      <c r="J24" s="447"/>
      <c r="K24" s="447"/>
      <c r="L24" s="447"/>
    </row>
    <row r="25" spans="1:12" x14ac:dyDescent="0.35">
      <c r="A25" s="447"/>
      <c r="B25" s="447"/>
      <c r="C25" s="447"/>
      <c r="D25" s="447"/>
      <c r="E25" s="447"/>
      <c r="F25" s="447"/>
      <c r="G25" s="447"/>
      <c r="H25" s="447"/>
      <c r="I25" s="447"/>
      <c r="J25" s="447"/>
      <c r="K25" s="447"/>
      <c r="L25" s="447"/>
    </row>
    <row r="27" spans="1:12" x14ac:dyDescent="0.35">
      <c r="B27" s="5" t="s">
        <v>34</v>
      </c>
      <c r="C27" t="s">
        <v>43</v>
      </c>
    </row>
    <row r="28" spans="1:12" x14ac:dyDescent="0.35">
      <c r="B28" s="5" t="s">
        <v>35</v>
      </c>
      <c r="C28" t="s">
        <v>44</v>
      </c>
    </row>
    <row r="29" spans="1:12" x14ac:dyDescent="0.35">
      <c r="B29" s="5" t="s">
        <v>41</v>
      </c>
      <c r="C29" t="s">
        <v>45</v>
      </c>
    </row>
    <row r="30" spans="1:12" x14ac:dyDescent="0.35">
      <c r="B30" s="5" t="s">
        <v>42</v>
      </c>
      <c r="C30" t="s">
        <v>46</v>
      </c>
    </row>
    <row r="32" spans="1:12" x14ac:dyDescent="0.35">
      <c r="A32" s="1" t="s">
        <v>49</v>
      </c>
    </row>
    <row r="33" spans="1:12" x14ac:dyDescent="0.35">
      <c r="A33" s="447" t="s">
        <v>107</v>
      </c>
      <c r="B33" s="447"/>
      <c r="C33" s="447"/>
      <c r="D33" s="447"/>
      <c r="E33" s="447"/>
      <c r="F33" s="447"/>
      <c r="G33" s="447"/>
      <c r="H33" s="447"/>
      <c r="I33" s="447"/>
      <c r="J33" s="447"/>
      <c r="K33" s="447"/>
      <c r="L33" s="447"/>
    </row>
    <row r="34" spans="1:12" x14ac:dyDescent="0.35">
      <c r="A34" s="447"/>
      <c r="B34" s="447"/>
      <c r="C34" s="447"/>
      <c r="D34" s="447"/>
      <c r="E34" s="447"/>
      <c r="F34" s="447"/>
      <c r="G34" s="447"/>
      <c r="H34" s="447"/>
      <c r="I34" s="447"/>
      <c r="J34" s="447"/>
      <c r="K34" s="447"/>
      <c r="L34" s="447"/>
    </row>
    <row r="35" spans="1:12" x14ac:dyDescent="0.35">
      <c r="A35" s="447"/>
      <c r="B35" s="447"/>
      <c r="C35" s="447"/>
      <c r="D35" s="447"/>
      <c r="E35" s="447"/>
      <c r="F35" s="447"/>
      <c r="G35" s="447"/>
      <c r="H35" s="447"/>
      <c r="I35" s="447"/>
      <c r="J35" s="447"/>
      <c r="K35" s="447"/>
      <c r="L35" s="447"/>
    </row>
    <row r="36" spans="1:12" x14ac:dyDescent="0.35">
      <c r="A36" s="447"/>
      <c r="B36" s="447"/>
      <c r="C36" s="447"/>
      <c r="D36" s="447"/>
      <c r="E36" s="447"/>
      <c r="F36" s="447"/>
      <c r="G36" s="447"/>
      <c r="H36" s="447"/>
      <c r="I36" s="447"/>
      <c r="J36" s="447"/>
      <c r="K36" s="447"/>
      <c r="L36" s="447"/>
    </row>
    <row r="37" spans="1:12" x14ac:dyDescent="0.35">
      <c r="A37" s="447"/>
      <c r="B37" s="447"/>
      <c r="C37" s="447"/>
      <c r="D37" s="447"/>
      <c r="E37" s="447"/>
      <c r="F37" s="447"/>
      <c r="G37" s="447"/>
      <c r="H37" s="447"/>
      <c r="I37" s="447"/>
      <c r="J37" s="447"/>
      <c r="K37" s="447"/>
      <c r="L37" s="447"/>
    </row>
    <row r="38" spans="1:12" x14ac:dyDescent="0.35">
      <c r="A38" s="447"/>
      <c r="B38" s="447"/>
      <c r="C38" s="447"/>
      <c r="D38" s="447"/>
      <c r="E38" s="447"/>
      <c r="F38" s="447"/>
      <c r="G38" s="447"/>
      <c r="H38" s="447"/>
      <c r="I38" s="447"/>
      <c r="J38" s="447"/>
      <c r="K38" s="447"/>
      <c r="L38" s="447"/>
    </row>
    <row r="40" spans="1:12" x14ac:dyDescent="0.35">
      <c r="A40" s="1" t="s">
        <v>50</v>
      </c>
    </row>
    <row r="41" spans="1:12" x14ac:dyDescent="0.35">
      <c r="A41" t="s">
        <v>73</v>
      </c>
    </row>
    <row r="43" spans="1:12" x14ac:dyDescent="0.35">
      <c r="B43" s="5" t="s">
        <v>34</v>
      </c>
      <c r="C43" s="447" t="s">
        <v>74</v>
      </c>
      <c r="D43" s="447"/>
      <c r="E43" s="447"/>
      <c r="F43" s="447"/>
      <c r="G43" s="447"/>
      <c r="H43" s="447"/>
      <c r="I43" s="447"/>
      <c r="J43" s="447"/>
      <c r="K43" s="447"/>
      <c r="L43" s="447"/>
    </row>
    <row r="44" spans="1:12" x14ac:dyDescent="0.35">
      <c r="B44" s="5"/>
      <c r="C44" s="447"/>
      <c r="D44" s="447"/>
      <c r="E44" s="447"/>
      <c r="F44" s="447"/>
      <c r="G44" s="447"/>
      <c r="H44" s="447"/>
      <c r="I44" s="447"/>
      <c r="J44" s="447"/>
      <c r="K44" s="447"/>
      <c r="L44" s="447"/>
    </row>
    <row r="45" spans="1:12" x14ac:dyDescent="0.35">
      <c r="B45" s="5"/>
    </row>
    <row r="46" spans="1:12" x14ac:dyDescent="0.35">
      <c r="B46" s="5" t="s">
        <v>35</v>
      </c>
      <c r="C46" t="s">
        <v>75</v>
      </c>
    </row>
    <row r="47" spans="1:12" x14ac:dyDescent="0.35">
      <c r="B47" s="5"/>
    </row>
    <row r="48" spans="1:12" x14ac:dyDescent="0.35">
      <c r="B48" s="5" t="s">
        <v>41</v>
      </c>
      <c r="C48" s="447" t="s">
        <v>76</v>
      </c>
      <c r="D48" s="447"/>
      <c r="E48" s="447"/>
      <c r="F48" s="447"/>
      <c r="G48" s="447"/>
      <c r="H48" s="447"/>
      <c r="I48" s="447"/>
      <c r="J48" s="447"/>
      <c r="K48" s="447"/>
      <c r="L48" s="447"/>
    </row>
    <row r="49" spans="2:12" x14ac:dyDescent="0.35">
      <c r="C49" s="447"/>
      <c r="D49" s="447"/>
      <c r="E49" s="447"/>
      <c r="F49" s="447"/>
      <c r="G49" s="447"/>
      <c r="H49" s="447"/>
      <c r="I49" s="447"/>
      <c r="J49" s="447"/>
      <c r="K49" s="447"/>
      <c r="L49" s="447"/>
    </row>
    <row r="51" spans="2:12" x14ac:dyDescent="0.35">
      <c r="B51" s="5" t="s">
        <v>42</v>
      </c>
      <c r="C51" t="s">
        <v>77</v>
      </c>
    </row>
    <row r="53" spans="2:12" x14ac:dyDescent="0.35">
      <c r="B53" s="5" t="s">
        <v>78</v>
      </c>
      <c r="C53" t="s">
        <v>108</v>
      </c>
    </row>
    <row r="55" spans="2:12" x14ac:dyDescent="0.35">
      <c r="B55" s="5" t="s">
        <v>79</v>
      </c>
      <c r="C55" s="447" t="s">
        <v>109</v>
      </c>
      <c r="D55" s="447"/>
      <c r="E55" s="447"/>
      <c r="F55" s="447"/>
      <c r="G55" s="447"/>
      <c r="H55" s="447"/>
      <c r="I55" s="447"/>
      <c r="J55" s="447"/>
      <c r="K55" s="447"/>
      <c r="L55" s="447"/>
    </row>
    <row r="56" spans="2:12" x14ac:dyDescent="0.35">
      <c r="C56" s="447"/>
      <c r="D56" s="447"/>
      <c r="E56" s="447"/>
      <c r="F56" s="447"/>
      <c r="G56" s="447"/>
      <c r="H56" s="447"/>
      <c r="I56" s="447"/>
      <c r="J56" s="447"/>
      <c r="K56" s="447"/>
      <c r="L56" s="447"/>
    </row>
    <row r="58" spans="2:12" x14ac:dyDescent="0.35">
      <c r="B58" s="5" t="s">
        <v>80</v>
      </c>
      <c r="C58" t="s">
        <v>81</v>
      </c>
    </row>
    <row r="60" spans="2:12" x14ac:dyDescent="0.35">
      <c r="B60" s="5" t="s">
        <v>82</v>
      </c>
      <c r="C60" s="447" t="s">
        <v>110</v>
      </c>
      <c r="D60" s="447"/>
      <c r="E60" s="447"/>
      <c r="F60" s="447"/>
      <c r="G60" s="447"/>
      <c r="H60" s="447"/>
      <c r="I60" s="447"/>
      <c r="J60" s="447"/>
      <c r="K60" s="447"/>
      <c r="L60" s="447"/>
    </row>
    <row r="61" spans="2:12" x14ac:dyDescent="0.35">
      <c r="C61" s="447"/>
      <c r="D61" s="447"/>
      <c r="E61" s="447"/>
      <c r="F61" s="447"/>
      <c r="G61" s="447"/>
      <c r="H61" s="447"/>
      <c r="I61" s="447"/>
      <c r="J61" s="447"/>
      <c r="K61" s="447"/>
      <c r="L61" s="447"/>
    </row>
    <row r="63" spans="2:12" x14ac:dyDescent="0.35">
      <c r="B63" s="5" t="s">
        <v>83</v>
      </c>
      <c r="C63" t="s">
        <v>84</v>
      </c>
    </row>
    <row r="65" spans="1:12" x14ac:dyDescent="0.35">
      <c r="A65" s="12" t="s">
        <v>489</v>
      </c>
      <c r="B65" s="14"/>
      <c r="C65" s="14"/>
      <c r="D65" s="14"/>
      <c r="E65" s="14"/>
      <c r="F65" s="14"/>
      <c r="G65" s="14"/>
      <c r="H65" s="14"/>
      <c r="I65" s="14"/>
      <c r="J65" s="14"/>
      <c r="K65" s="14"/>
      <c r="L65" s="14"/>
    </row>
    <row r="66" spans="1:12" s="26" customFormat="1" x14ac:dyDescent="0.35">
      <c r="A66" s="34" t="s">
        <v>490</v>
      </c>
      <c r="B66" s="14"/>
      <c r="C66" s="14"/>
      <c r="D66" s="14"/>
      <c r="E66" s="14"/>
      <c r="F66" s="14"/>
      <c r="G66" s="14"/>
      <c r="H66" s="14"/>
      <c r="I66" s="14"/>
      <c r="J66" s="14"/>
      <c r="K66" s="14"/>
      <c r="L66" s="14"/>
    </row>
    <row r="67" spans="1:12" s="26" customFormat="1" x14ac:dyDescent="0.35">
      <c r="A67" s="12"/>
      <c r="B67" s="14"/>
      <c r="C67" s="14"/>
      <c r="D67" s="14"/>
      <c r="E67" s="14"/>
      <c r="F67" s="14"/>
      <c r="G67" s="14"/>
      <c r="H67" s="14"/>
      <c r="I67" s="14"/>
      <c r="J67" s="14"/>
      <c r="K67" s="14"/>
      <c r="L67" s="14"/>
    </row>
    <row r="68" spans="1:12" s="26" customFormat="1" x14ac:dyDescent="0.35">
      <c r="A68" s="12"/>
      <c r="C68" s="41" t="s">
        <v>13</v>
      </c>
      <c r="D68" s="42" t="s">
        <v>263</v>
      </c>
      <c r="E68" s="42" t="s">
        <v>264</v>
      </c>
      <c r="F68" s="42"/>
      <c r="G68" s="31"/>
      <c r="H68" s="31"/>
      <c r="I68" s="14"/>
      <c r="J68" s="14"/>
      <c r="K68" s="14"/>
      <c r="L68" s="14"/>
    </row>
    <row r="69" spans="1:12" s="26" customFormat="1" x14ac:dyDescent="0.35">
      <c r="A69" s="12"/>
      <c r="B69" s="38" t="s">
        <v>277</v>
      </c>
      <c r="C69" s="30"/>
      <c r="D69" s="31"/>
      <c r="E69" s="31"/>
      <c r="F69" s="31"/>
      <c r="G69" s="31"/>
      <c r="H69" s="31"/>
      <c r="I69" s="14"/>
      <c r="J69" s="14"/>
      <c r="K69" s="14"/>
      <c r="L69" s="14"/>
    </row>
    <row r="70" spans="1:12" s="26" customFormat="1" x14ac:dyDescent="0.35">
      <c r="A70" s="12"/>
      <c r="C70" s="35" t="s">
        <v>276</v>
      </c>
      <c r="D70" s="36" t="s">
        <v>213</v>
      </c>
      <c r="E70" s="14"/>
      <c r="F70" s="14"/>
      <c r="G70" s="14"/>
      <c r="H70" s="14"/>
      <c r="I70" s="14"/>
      <c r="J70" s="14"/>
      <c r="K70" s="14"/>
      <c r="L70" s="14"/>
    </row>
    <row r="71" spans="1:12" s="26" customFormat="1" x14ac:dyDescent="0.35">
      <c r="A71" s="12"/>
      <c r="C71" s="35" t="s">
        <v>226</v>
      </c>
      <c r="D71" s="37"/>
      <c r="E71" s="14" t="s">
        <v>261</v>
      </c>
      <c r="F71" s="14"/>
      <c r="G71" s="14"/>
      <c r="H71" s="14"/>
      <c r="I71" s="14"/>
      <c r="J71" s="14"/>
      <c r="K71" s="14"/>
      <c r="L71" s="14"/>
    </row>
    <row r="72" spans="1:12" s="26" customFormat="1" x14ac:dyDescent="0.35">
      <c r="A72" s="12"/>
      <c r="C72" s="35" t="s">
        <v>268</v>
      </c>
      <c r="D72" s="37"/>
      <c r="E72" s="14" t="s">
        <v>262</v>
      </c>
      <c r="F72" s="14"/>
      <c r="G72" s="14"/>
      <c r="H72" s="14"/>
      <c r="I72" s="14"/>
      <c r="J72" s="14"/>
      <c r="K72" s="14"/>
      <c r="L72" s="14"/>
    </row>
    <row r="73" spans="1:12" s="26" customFormat="1" x14ac:dyDescent="0.35">
      <c r="A73" s="12"/>
      <c r="C73" s="35" t="s">
        <v>269</v>
      </c>
      <c r="D73" s="36"/>
      <c r="E73" s="14" t="s">
        <v>265</v>
      </c>
      <c r="F73" s="14"/>
      <c r="G73" s="14"/>
      <c r="H73" s="14"/>
      <c r="I73" s="14"/>
      <c r="J73" s="14"/>
      <c r="K73" s="14"/>
      <c r="L73" s="14"/>
    </row>
    <row r="74" spans="1:12" s="26" customFormat="1" x14ac:dyDescent="0.35">
      <c r="A74" s="12"/>
      <c r="C74" s="35" t="s">
        <v>270</v>
      </c>
      <c r="D74" s="36" t="s">
        <v>214</v>
      </c>
      <c r="E74" s="14"/>
      <c r="F74" s="14"/>
      <c r="G74" s="14"/>
      <c r="H74" s="14"/>
      <c r="I74" s="14"/>
      <c r="J74" s="14"/>
      <c r="K74" s="14"/>
      <c r="L74" s="14"/>
    </row>
    <row r="75" spans="1:12" s="26" customFormat="1" x14ac:dyDescent="0.35">
      <c r="A75" s="12"/>
      <c r="C75" s="35" t="s">
        <v>271</v>
      </c>
      <c r="D75" s="36" t="s">
        <v>215</v>
      </c>
      <c r="E75" s="14"/>
      <c r="F75" s="14"/>
      <c r="G75" s="14"/>
      <c r="H75" s="14"/>
      <c r="I75" s="14"/>
      <c r="J75" s="14"/>
      <c r="K75" s="14"/>
      <c r="L75" s="14"/>
    </row>
    <row r="76" spans="1:12" s="26" customFormat="1" x14ac:dyDescent="0.35">
      <c r="A76" s="12"/>
      <c r="B76" s="14"/>
      <c r="C76" s="35" t="s">
        <v>272</v>
      </c>
      <c r="D76" s="36" t="s">
        <v>274</v>
      </c>
      <c r="E76" s="14"/>
      <c r="F76" s="14"/>
      <c r="G76" s="14"/>
      <c r="H76" s="14"/>
      <c r="I76" s="14"/>
      <c r="J76" s="14"/>
      <c r="K76" s="14"/>
      <c r="L76" s="14"/>
    </row>
    <row r="77" spans="1:12" s="26" customFormat="1" x14ac:dyDescent="0.35">
      <c r="A77" s="12"/>
      <c r="B77" s="39" t="s">
        <v>278</v>
      </c>
      <c r="C77" s="35"/>
      <c r="D77" s="36"/>
      <c r="E77" s="14"/>
      <c r="F77" s="14"/>
      <c r="G77" s="14"/>
      <c r="H77" s="14"/>
      <c r="I77" s="14"/>
      <c r="J77" s="14"/>
      <c r="K77" s="14"/>
      <c r="L77" s="14"/>
    </row>
    <row r="78" spans="1:12" s="26" customFormat="1" x14ac:dyDescent="0.35">
      <c r="A78" s="12"/>
      <c r="B78" s="14"/>
      <c r="C78" s="35" t="s">
        <v>273</v>
      </c>
      <c r="D78" s="36" t="s">
        <v>275</v>
      </c>
      <c r="E78" s="14"/>
      <c r="F78" s="14"/>
      <c r="G78" s="14"/>
      <c r="H78" s="14"/>
      <c r="I78" s="14"/>
      <c r="J78" s="14"/>
      <c r="K78" s="14"/>
      <c r="L78" s="14"/>
    </row>
    <row r="79" spans="1:12" s="26" customFormat="1" x14ac:dyDescent="0.35">
      <c r="A79" s="12"/>
      <c r="B79" s="14"/>
      <c r="C79" s="14"/>
      <c r="D79" s="14"/>
      <c r="E79" s="14"/>
      <c r="F79" s="14"/>
      <c r="G79" s="14"/>
      <c r="H79" s="14"/>
      <c r="I79" s="14"/>
      <c r="J79" s="14"/>
      <c r="K79" s="14"/>
      <c r="L79" s="14"/>
    </row>
    <row r="80" spans="1:12" s="26" customFormat="1" x14ac:dyDescent="0.35">
      <c r="A80" s="461" t="s">
        <v>533</v>
      </c>
      <c r="B80" s="461"/>
      <c r="C80" s="461"/>
      <c r="D80" s="461"/>
      <c r="E80" s="461"/>
      <c r="F80" s="461"/>
      <c r="G80" s="461"/>
      <c r="H80" s="461"/>
      <c r="I80" s="461"/>
      <c r="J80" s="461"/>
      <c r="K80" s="461"/>
      <c r="L80" s="461"/>
    </row>
    <row r="81" spans="1:12" s="26" customFormat="1" x14ac:dyDescent="0.35">
      <c r="A81" s="461"/>
      <c r="B81" s="461"/>
      <c r="C81" s="461"/>
      <c r="D81" s="461"/>
      <c r="E81" s="461"/>
      <c r="F81" s="461"/>
      <c r="G81" s="461"/>
      <c r="H81" s="461"/>
      <c r="I81" s="461"/>
      <c r="J81" s="461"/>
      <c r="K81" s="461"/>
      <c r="L81" s="461"/>
    </row>
    <row r="82" spans="1:12" s="26" customFormat="1" x14ac:dyDescent="0.35">
      <c r="A82" s="461"/>
      <c r="B82" s="461"/>
      <c r="C82" s="461"/>
      <c r="D82" s="461"/>
      <c r="E82" s="461"/>
      <c r="F82" s="461"/>
      <c r="G82" s="461"/>
      <c r="H82" s="461"/>
      <c r="I82" s="461"/>
      <c r="J82" s="461"/>
      <c r="K82" s="461"/>
      <c r="L82" s="461"/>
    </row>
    <row r="83" spans="1:12" s="26" customFormat="1" x14ac:dyDescent="0.35">
      <c r="A83" s="461"/>
      <c r="B83" s="461"/>
      <c r="C83" s="461"/>
      <c r="D83" s="461"/>
      <c r="E83" s="461"/>
      <c r="F83" s="461"/>
      <c r="G83" s="461"/>
      <c r="H83" s="461"/>
      <c r="I83" s="461"/>
      <c r="J83" s="461"/>
      <c r="K83" s="461"/>
      <c r="L83" s="461"/>
    </row>
    <row r="84" spans="1:12" s="26" customFormat="1" x14ac:dyDescent="0.35">
      <c r="A84" s="461"/>
      <c r="B84" s="461"/>
      <c r="C84" s="461"/>
      <c r="D84" s="461"/>
      <c r="E84" s="461"/>
      <c r="F84" s="461"/>
      <c r="G84" s="461"/>
      <c r="H84" s="461"/>
      <c r="I84" s="461"/>
      <c r="J84" s="461"/>
      <c r="K84" s="461"/>
      <c r="L84" s="461"/>
    </row>
    <row r="85" spans="1:12" s="26" customFormat="1" x14ac:dyDescent="0.35">
      <c r="A85" s="461"/>
      <c r="B85" s="461"/>
      <c r="C85" s="461"/>
      <c r="D85" s="461"/>
      <c r="E85" s="461"/>
      <c r="F85" s="461"/>
      <c r="G85" s="461"/>
      <c r="H85" s="461"/>
      <c r="I85" s="461"/>
      <c r="J85" s="461"/>
      <c r="K85" s="461"/>
      <c r="L85" s="461"/>
    </row>
    <row r="86" spans="1:12" s="26" customFormat="1" x14ac:dyDescent="0.35">
      <c r="A86" s="461"/>
      <c r="B86" s="461"/>
      <c r="C86" s="461"/>
      <c r="D86" s="461"/>
      <c r="E86" s="461"/>
      <c r="F86" s="461"/>
      <c r="G86" s="461"/>
      <c r="H86" s="461"/>
      <c r="I86" s="461"/>
      <c r="J86" s="461"/>
      <c r="K86" s="461"/>
      <c r="L86" s="461"/>
    </row>
    <row r="87" spans="1:12" s="26" customFormat="1" x14ac:dyDescent="0.35">
      <c r="A87" s="12"/>
      <c r="B87" s="14"/>
      <c r="C87" s="14"/>
      <c r="D87" s="14"/>
      <c r="E87" s="14"/>
      <c r="F87" s="14"/>
      <c r="G87" s="14"/>
      <c r="H87" s="14"/>
      <c r="I87" s="14"/>
      <c r="J87" s="14"/>
      <c r="K87" s="14"/>
      <c r="L87" s="14"/>
    </row>
    <row r="88" spans="1:12" s="26" customFormat="1" x14ac:dyDescent="0.35">
      <c r="A88" s="461" t="s">
        <v>534</v>
      </c>
      <c r="B88" s="461"/>
      <c r="C88" s="461"/>
      <c r="D88" s="461"/>
      <c r="E88" s="461"/>
      <c r="F88" s="461"/>
      <c r="G88" s="461"/>
      <c r="H88" s="461"/>
      <c r="I88" s="461"/>
      <c r="J88" s="461"/>
      <c r="K88" s="461"/>
      <c r="L88" s="461"/>
    </row>
    <row r="89" spans="1:12" s="26" customFormat="1" x14ac:dyDescent="0.35">
      <c r="A89" s="461"/>
      <c r="B89" s="461"/>
      <c r="C89" s="461"/>
      <c r="D89" s="461"/>
      <c r="E89" s="461"/>
      <c r="F89" s="461"/>
      <c r="G89" s="461"/>
      <c r="H89" s="461"/>
      <c r="I89" s="461"/>
      <c r="J89" s="461"/>
      <c r="K89" s="461"/>
      <c r="L89" s="461"/>
    </row>
    <row r="90" spans="1:12" s="26" customFormat="1" x14ac:dyDescent="0.35">
      <c r="A90" s="461"/>
      <c r="B90" s="461"/>
      <c r="C90" s="461"/>
      <c r="D90" s="461"/>
      <c r="E90" s="461"/>
      <c r="F90" s="461"/>
      <c r="G90" s="461"/>
      <c r="H90" s="461"/>
      <c r="I90" s="461"/>
      <c r="J90" s="461"/>
      <c r="K90" s="461"/>
      <c r="L90" s="461"/>
    </row>
    <row r="91" spans="1:12" s="26" customFormat="1" x14ac:dyDescent="0.35">
      <c r="A91" s="12"/>
      <c r="B91" s="14"/>
      <c r="C91" s="14"/>
      <c r="D91" s="14"/>
      <c r="E91" s="14"/>
      <c r="F91" s="14"/>
      <c r="G91" s="14"/>
      <c r="H91" s="14"/>
      <c r="I91" s="14"/>
      <c r="J91" s="14"/>
      <c r="K91" s="14"/>
      <c r="L91" s="14"/>
    </row>
    <row r="92" spans="1:12" s="26" customFormat="1" x14ac:dyDescent="0.35">
      <c r="A92" s="34" t="s">
        <v>267</v>
      </c>
      <c r="B92" s="14"/>
      <c r="C92" s="14"/>
      <c r="D92" s="14"/>
      <c r="E92" s="14"/>
      <c r="F92" s="14"/>
      <c r="G92" s="14"/>
      <c r="H92" s="14"/>
      <c r="I92" s="14"/>
      <c r="J92" s="14"/>
      <c r="K92" s="14"/>
      <c r="L92" s="14"/>
    </row>
    <row r="93" spans="1:12" s="26" customFormat="1" x14ac:dyDescent="0.35">
      <c r="A93" s="12"/>
      <c r="B93" s="14"/>
      <c r="C93" s="14"/>
      <c r="D93" s="14"/>
      <c r="E93" s="14"/>
      <c r="F93" s="14"/>
      <c r="G93" s="14"/>
      <c r="H93" s="14"/>
      <c r="I93" s="14"/>
      <c r="J93" s="14"/>
      <c r="K93" s="14"/>
      <c r="L93" s="14"/>
    </row>
    <row r="94" spans="1:12" s="26" customFormat="1" x14ac:dyDescent="0.35">
      <c r="H94" s="14"/>
      <c r="I94" s="14"/>
      <c r="J94" s="14"/>
      <c r="K94" s="14"/>
      <c r="L94" s="14"/>
    </row>
    <row r="95" spans="1:12" s="26" customFormat="1" x14ac:dyDescent="0.35">
      <c r="H95" s="14"/>
      <c r="I95" s="14"/>
      <c r="J95" s="14"/>
      <c r="K95" s="14"/>
      <c r="L95" s="14"/>
    </row>
    <row r="96" spans="1:12" s="26" customFormat="1" x14ac:dyDescent="0.35">
      <c r="H96" s="14"/>
      <c r="I96" s="14"/>
      <c r="J96" s="14"/>
      <c r="K96" s="14"/>
      <c r="L96" s="14"/>
    </row>
    <row r="97" spans="1:12" s="26" customFormat="1" x14ac:dyDescent="0.35">
      <c r="H97" s="14"/>
      <c r="I97" s="14"/>
      <c r="J97" s="14"/>
      <c r="K97" s="14"/>
      <c r="L97" s="14"/>
    </row>
    <row r="98" spans="1:12" s="26" customFormat="1" x14ac:dyDescent="0.35">
      <c r="H98" s="14"/>
      <c r="I98" s="14"/>
      <c r="J98" s="14"/>
      <c r="K98" s="14"/>
      <c r="L98" s="14"/>
    </row>
    <row r="99" spans="1:12" s="26" customFormat="1" x14ac:dyDescent="0.35">
      <c r="H99" s="14"/>
      <c r="I99" s="14"/>
      <c r="J99" s="14"/>
      <c r="K99" s="14"/>
      <c r="L99" s="14"/>
    </row>
    <row r="100" spans="1:12" s="26" customFormat="1" x14ac:dyDescent="0.35">
      <c r="H100" s="14"/>
      <c r="I100" s="14"/>
      <c r="J100" s="14"/>
      <c r="K100" s="14"/>
      <c r="L100" s="14"/>
    </row>
    <row r="101" spans="1:12" s="26" customFormat="1" x14ac:dyDescent="0.35">
      <c r="H101" s="14"/>
      <c r="I101" s="14"/>
      <c r="J101" s="14"/>
      <c r="K101" s="14"/>
      <c r="L101" s="14"/>
    </row>
    <row r="102" spans="1:12" s="26" customFormat="1" x14ac:dyDescent="0.35">
      <c r="H102" s="14"/>
      <c r="I102" s="14"/>
      <c r="J102" s="14"/>
      <c r="K102" s="14"/>
      <c r="L102" s="14"/>
    </row>
    <row r="103" spans="1:12" s="26" customFormat="1" x14ac:dyDescent="0.35">
      <c r="H103" s="14"/>
      <c r="I103" s="14"/>
      <c r="J103" s="14"/>
      <c r="K103" s="14"/>
      <c r="L103" s="14"/>
    </row>
    <row r="104" spans="1:12" s="26" customFormat="1" x14ac:dyDescent="0.35">
      <c r="A104" s="12"/>
      <c r="B104" s="14"/>
      <c r="C104" s="14"/>
      <c r="D104" s="14"/>
      <c r="E104" s="14"/>
      <c r="F104" s="14"/>
      <c r="G104" s="14"/>
      <c r="H104" s="14"/>
      <c r="I104" s="14"/>
      <c r="J104" s="14"/>
      <c r="K104" s="14"/>
      <c r="L104" s="14"/>
    </row>
    <row r="105" spans="1:12" s="26" customFormat="1" x14ac:dyDescent="0.35">
      <c r="A105" s="12"/>
      <c r="B105" s="14"/>
      <c r="C105" s="14"/>
      <c r="D105" s="14"/>
      <c r="E105" s="14"/>
      <c r="F105" s="14"/>
      <c r="G105" s="14"/>
      <c r="H105" s="14"/>
      <c r="I105" s="14"/>
      <c r="J105" s="14"/>
      <c r="K105" s="14"/>
      <c r="L105" s="14"/>
    </row>
    <row r="106" spans="1:12" s="26" customFormat="1" x14ac:dyDescent="0.35">
      <c r="B106" s="14"/>
      <c r="C106" s="14"/>
      <c r="D106" s="14"/>
      <c r="E106" s="14"/>
      <c r="F106" s="14"/>
      <c r="G106" s="14"/>
      <c r="H106" s="14"/>
      <c r="I106" s="14"/>
      <c r="J106" s="14"/>
      <c r="K106" s="14"/>
      <c r="L106" s="14"/>
    </row>
    <row r="107" spans="1:12" s="26" customFormat="1" x14ac:dyDescent="0.35">
      <c r="A107" s="12"/>
      <c r="B107" s="14"/>
      <c r="C107" s="14"/>
      <c r="D107" s="14"/>
      <c r="E107" s="14"/>
      <c r="F107" s="14"/>
      <c r="G107" s="14"/>
      <c r="H107" s="14"/>
      <c r="I107" s="14"/>
      <c r="J107" s="14"/>
      <c r="K107" s="14"/>
      <c r="L107" s="14"/>
    </row>
    <row r="108" spans="1:12" s="26" customFormat="1" x14ac:dyDescent="0.35">
      <c r="A108" s="12"/>
      <c r="B108" s="14"/>
      <c r="C108" s="14"/>
      <c r="D108" s="14"/>
      <c r="E108" s="14"/>
      <c r="F108" s="14"/>
      <c r="G108" s="14"/>
      <c r="H108" s="14"/>
      <c r="I108" s="14"/>
      <c r="J108" s="14"/>
      <c r="K108" s="14"/>
      <c r="L108" s="14"/>
    </row>
    <row r="109" spans="1:12" s="26" customFormat="1" x14ac:dyDescent="0.35">
      <c r="C109" s="14"/>
      <c r="D109" s="14"/>
      <c r="E109" s="14"/>
      <c r="F109" s="14"/>
      <c r="G109" s="14"/>
      <c r="H109" s="14"/>
      <c r="I109" s="14"/>
      <c r="J109" s="14"/>
      <c r="K109" s="14"/>
      <c r="L109" s="14"/>
    </row>
    <row r="110" spans="1:12" s="26" customFormat="1" x14ac:dyDescent="0.35">
      <c r="C110" s="14"/>
      <c r="D110" s="14"/>
      <c r="E110" s="14"/>
      <c r="F110" s="14"/>
      <c r="G110" s="14"/>
      <c r="H110" s="14"/>
      <c r="I110" s="14"/>
      <c r="J110" s="14"/>
      <c r="K110" s="14"/>
      <c r="L110" s="14"/>
    </row>
    <row r="111" spans="1:12" s="26" customFormat="1" x14ac:dyDescent="0.35">
      <c r="C111" s="14"/>
      <c r="D111" s="14"/>
      <c r="E111" s="14"/>
      <c r="F111" s="14"/>
      <c r="G111" s="14"/>
      <c r="H111" s="14"/>
      <c r="I111" s="14"/>
      <c r="J111" s="14"/>
      <c r="K111" s="14"/>
      <c r="L111" s="14"/>
    </row>
    <row r="112" spans="1:12" s="26" customFormat="1" x14ac:dyDescent="0.35">
      <c r="C112" s="14"/>
      <c r="D112" s="14"/>
      <c r="E112" s="14"/>
      <c r="F112" s="14"/>
      <c r="G112" s="14"/>
      <c r="H112" s="14"/>
      <c r="I112" s="14"/>
      <c r="J112" s="14"/>
      <c r="K112" s="14"/>
      <c r="L112" s="14"/>
    </row>
    <row r="113" spans="1:12" s="26" customFormat="1" x14ac:dyDescent="0.35">
      <c r="A113" s="12"/>
      <c r="B113" s="14"/>
      <c r="C113" s="14"/>
      <c r="D113" s="14"/>
      <c r="E113" s="14"/>
      <c r="F113" s="14"/>
      <c r="G113" s="14"/>
      <c r="H113" s="14"/>
      <c r="I113" s="14"/>
      <c r="J113" s="14"/>
      <c r="K113" s="14"/>
      <c r="L113" s="14"/>
    </row>
    <row r="114" spans="1:12" x14ac:dyDescent="0.35">
      <c r="A114" s="460" t="s">
        <v>266</v>
      </c>
      <c r="B114" s="460"/>
      <c r="C114" s="460"/>
      <c r="D114" s="460"/>
      <c r="E114" s="460"/>
      <c r="F114" s="460"/>
      <c r="G114" s="460"/>
      <c r="H114" s="460"/>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headerFooter>
    <oddHeader>&amp;R&amp;"Calibri"&amp;10&amp;K000000Confidential&amp;1#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69C0E4006D5840A4BEC0BF7B7C3D90" ma:contentTypeVersion="0" ma:contentTypeDescription="Create a new document." ma:contentTypeScope="" ma:versionID="44f4f088def2a2fc6245d51ba975a47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DD8947-F5DB-4045-AB7A-8EA0448E4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3.xml><?xml version="1.0" encoding="utf-8"?>
<ds:datastoreItem xmlns:ds="http://schemas.openxmlformats.org/officeDocument/2006/customXml" ds:itemID="{829921F2-D65A-4180-B7C8-5872C69E6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Cover and Instructions</vt:lpstr>
      <vt:lpstr>Definitions</vt:lpstr>
      <vt:lpstr>Acronyms</vt:lpstr>
      <vt:lpstr>Benefit Plan</vt:lpstr>
      <vt:lpstr>Yes or No</vt:lpstr>
      <vt:lpstr>Overview - AL ADL</vt:lpstr>
      <vt:lpstr>Overview - FR</vt:lpstr>
      <vt:lpstr>Overview - QTL</vt:lpstr>
      <vt:lpstr>Overview - NQTL</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Jackson, Kiana</cp:lastModifiedBy>
  <dcterms:created xsi:type="dcterms:W3CDTF">2020-05-08T16:15:00Z</dcterms:created>
  <dcterms:modified xsi:type="dcterms:W3CDTF">2022-01-25T21:02:45Z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0x0101008669C0E4006D5840A4BEC0BF7B7C3D90</vt:lpwstr>
  </property>
  <property fmtid="{D5CDD505-2E9C-101B-9397-08002B2CF9AE}" pid="3" name="MSIP_Label_5a776955-85f6-4fec-9553-96dd3e0373c4_Enabled">
    <vt:lpwstr>true</vt:lpwstr>
  </property>
  <property fmtid="{D5CDD505-2E9C-101B-9397-08002B2CF9AE}" pid="4" name="MSIP_Label_5a776955-85f6-4fec-9553-96dd3e0373c4_SetDate">
    <vt:lpwstr>2021-11-14T20:43:09Z</vt:lpwstr>
  </property>
  <property fmtid="{D5CDD505-2E9C-101B-9397-08002B2CF9AE}" pid="5" name="MSIP_Label_5a776955-85f6-4fec-9553-96dd3e0373c4_Method">
    <vt:lpwstr>Standard</vt:lpwstr>
  </property>
  <property fmtid="{D5CDD505-2E9C-101B-9397-08002B2CF9AE}" pid="6" name="MSIP_Label_5a776955-85f6-4fec-9553-96dd3e0373c4_Name">
    <vt:lpwstr>Confidential</vt:lpwstr>
  </property>
  <property fmtid="{D5CDD505-2E9C-101B-9397-08002B2CF9AE}" pid="7" name="MSIP_Label_5a776955-85f6-4fec-9553-96dd3e0373c4_SiteId">
    <vt:lpwstr>f45ccc07-e57e-4d15-bf6f-f6cbccd2d395</vt:lpwstr>
  </property>
  <property fmtid="{D5CDD505-2E9C-101B-9397-08002B2CF9AE}" pid="8" name="MSIP_Label_5a776955-85f6-4fec-9553-96dd3e0373c4_ActionId">
    <vt:lpwstr>fb6e5638-5681-4ab2-830d-80bd2dbc3269</vt:lpwstr>
  </property>
  <property fmtid="{D5CDD505-2E9C-101B-9397-08002B2CF9AE}" pid="9" name="MSIP_Label_5a776955-85f6-4fec-9553-96dd3e0373c4_ContentBits">
    <vt:lpwstr>1</vt:lpwstr>
  </property>
</Properties>
</file>